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Wine by the case only" sheetId="1" r:id="rId1"/>
    <sheet name="Wine by the bottle" sheetId="2" r:id="rId2"/>
  </sheets>
  <definedNames>
    <definedName name="_xlnm.Print_Area" localSheetId="0">'Wine by the case only'!$A$1:$H$103</definedName>
  </definedNames>
  <calcPr fullCalcOnLoad="1"/>
</workbook>
</file>

<file path=xl/sharedStrings.xml><?xml version="1.0" encoding="utf-8"?>
<sst xmlns="http://schemas.openxmlformats.org/spreadsheetml/2006/main" count="252" uniqueCount="118">
  <si>
    <t xml:space="preserve">Wines </t>
  </si>
  <si>
    <t xml:space="preserve">Vintage </t>
  </si>
  <si>
    <t xml:space="preserve">Bottles per Cases </t>
  </si>
  <si>
    <t>Price before tax</t>
  </si>
  <si>
    <t>Price after tax /bt</t>
  </si>
  <si>
    <t xml:space="preserve">Total after tax </t>
  </si>
  <si>
    <t>Vallée du Rhône / Languedoc-Roussillon</t>
  </si>
  <si>
    <t xml:space="preserve">White </t>
  </si>
  <si>
    <t>Domaine Ferraton, Hermitage Les Miaux Blanc (Marsanne)</t>
  </si>
  <si>
    <t>Domaine Ferraton, Saint-Joseph La Source Blanc (Marsanne)</t>
  </si>
  <si>
    <t>Domaine Ferraton, Saint-Joseph Les Oliviers (Marsanne / Roussane)</t>
  </si>
  <si>
    <t>Domaine Ferraton, Saint-Péray Le Mialan (Marsanne)</t>
  </si>
  <si>
    <t>La Tournéee, Pays d'Oc Blanc</t>
  </si>
  <si>
    <t>Pierre, IGP Cité de Carcassonne (Chardonnay)</t>
  </si>
  <si>
    <t>Pierre, IGP Cité de Carcassonne (Sauvignon Blanc)</t>
  </si>
  <si>
    <t>M. Chapoutier, La Ciboise Luberon (Grenache / Vermentino / Viognier / Roussane)</t>
  </si>
  <si>
    <t>M. Chapoutier, La Combe Pilate, IGP Collines Rhodanienne (Viognier)</t>
  </si>
  <si>
    <t>M. Chapoutier, La Bernardine, Chateauneuf du Pape (Grenache / Clairette / Roussane)</t>
  </si>
  <si>
    <t>M. Chapoutier, Lieu Dit "Hongrie", Saint Peray  (Marsanne)</t>
  </si>
  <si>
    <t>M. Chapoutier, Invitare, Condrieu (Viognier)</t>
  </si>
  <si>
    <t>M. Chapoutier, Hermitage Chante Alouette (Marsanne)</t>
  </si>
  <si>
    <t>Anne sophie Pic &amp; Chapoutier, Saint Peray (Marsanne)</t>
  </si>
  <si>
    <t>Red</t>
  </si>
  <si>
    <r>
      <t xml:space="preserve">Domaine Ferraton, Cornas Les Eygats (Syrah) </t>
    </r>
    <r>
      <rPr>
        <b/>
        <sz val="10"/>
        <color indexed="8"/>
        <rFont val="Segoe UI"/>
        <family val="2"/>
      </rPr>
      <t>(Magnum)</t>
    </r>
  </si>
  <si>
    <t>Domaine Ferraton, Cornas Les Eygats (Syrah)</t>
  </si>
  <si>
    <t>Domaine Ferraton, Cornas Les Grands Mûriers (Syrah)</t>
  </si>
  <si>
    <t>Domaine Ferraton, Cornas Patou (Syrah)</t>
  </si>
  <si>
    <t>Domaine Ferraton, Côte-Rôtie L'Églantine (Syrah)</t>
  </si>
  <si>
    <t>Domaine Ferraton, Côte-Rôtie Montmain (Syrah)</t>
  </si>
  <si>
    <t>Domaine Ferraton, Ermitage Les Dionnières (Syrah)</t>
  </si>
  <si>
    <t>Domaine Ferraton, Ermitage Library Release (Syrah)</t>
  </si>
  <si>
    <t>Domaine Ferraton, Gigondas Les Murailles (Grenache / Syrah)</t>
  </si>
  <si>
    <r>
      <t xml:space="preserve">Domaine Ferraton, Hermitage Les Miaux Rouge (Syrah) </t>
    </r>
    <r>
      <rPr>
        <b/>
        <sz val="10"/>
        <color indexed="8"/>
        <rFont val="Segoe UI"/>
        <family val="2"/>
      </rPr>
      <t>(Magnum)</t>
    </r>
  </si>
  <si>
    <t>Domaine Ferraton, Hermitage Les Miaux Rouge (Syrah)</t>
  </si>
  <si>
    <t>Domaine Ferraton, Saint-Joseph Bonneveau (Syrah)</t>
  </si>
  <si>
    <t>Domaine Ferraton, Saint-Joseph La Source Rouge (Syrah)</t>
  </si>
  <si>
    <t>Domaine Ferraton, Saint-Joseph Paradis  (Syrah)</t>
  </si>
  <si>
    <t>La Tournée, Pays d'Oc Rouge (Grenache / Syrah)</t>
  </si>
  <si>
    <t>Pic &amp; Chapoutier, Cornas (Syrah)</t>
  </si>
  <si>
    <t>Pic &amp; Chapoutier, Côtes-du-Rhône (Grenache / Syrah)</t>
  </si>
  <si>
    <t>Pierre, IGP Cité de Carcassonne, Cabernet Franc</t>
  </si>
  <si>
    <t>Pierre, IGP Cité de Carcassonne, Pinot Noir</t>
  </si>
  <si>
    <t>M. Chapoutier, La Ciboise, Costieres de Nimes  (Grenache / Syrah / Mourvedre / Carignan)</t>
  </si>
  <si>
    <t>M. Chapoutier, La Bernardine Chateauneuf du Pape (Grenache / Syrah / Mourvedre</t>
  </si>
  <si>
    <t>M. Chapoutier, PIE VI Chateauneuf du Pape (Grenache / Syrah / Mourvedre)</t>
  </si>
  <si>
    <t>M. Chapoutier, Temenos Cornas (Syrah)</t>
  </si>
  <si>
    <t>M. Chapoutier, Quatuor Cote Rotie (Syrah)</t>
  </si>
  <si>
    <r>
      <t xml:space="preserve">Banyuls, Dessert wine (Grenache) </t>
    </r>
    <r>
      <rPr>
        <b/>
        <sz val="10"/>
        <color indexed="8"/>
        <rFont val="Segoe UI"/>
        <family val="2"/>
      </rPr>
      <t>500Ml</t>
    </r>
  </si>
  <si>
    <t>Alleno &amp; Chapoutier, Cotes du Rhone (Grenache / Syrah / Mourvedre)</t>
  </si>
  <si>
    <t>Alleno &amp; Chapoutier, Saint Joseph (Syrah)</t>
  </si>
  <si>
    <t>Rosé</t>
  </si>
  <si>
    <t>Provence</t>
  </si>
  <si>
    <t>Château des Ferrages, Mon plaisir, Côtes de Provence Sainte-Victoire</t>
  </si>
  <si>
    <t xml:space="preserve">Mathilde Chapoutier, Provence </t>
  </si>
  <si>
    <t xml:space="preserve">Mathilde Chapoutier, Provence Saint Victoire </t>
  </si>
  <si>
    <t>Allemagne / Alsace</t>
  </si>
  <si>
    <t>Schieferkopf, Riesling, Via Saint-Jacques, Alsace</t>
  </si>
  <si>
    <t>Schieferkopf, Guewürztraminer, Alsace</t>
  </si>
  <si>
    <t xml:space="preserve">Schieferkopf, Sylvaner, Franken, Germany </t>
  </si>
  <si>
    <t>Schieferkopf, Riesling, Lieu dit Fels, Alsace</t>
  </si>
  <si>
    <t>Schieferkopf, Riesling, Lieu dit Buehl, Alsace</t>
  </si>
  <si>
    <t>Schieferkopf, Riesling, Lieu dit Berg, Alsace</t>
  </si>
  <si>
    <t>Beaujolais / Bourgogne</t>
  </si>
  <si>
    <t>Côteaux Bourguignons (Pinot Noir/Gamay)</t>
  </si>
  <si>
    <t>Crème de Cassis de Bourgogne</t>
  </si>
  <si>
    <t>Etranger</t>
  </si>
  <si>
    <t>M. Chapoutier and Laughton 'Cluster M45' Shiraz, Heathcote, Australia</t>
  </si>
  <si>
    <t>Domaine Tournon, Mathilda, Victoria, Grenache, Australia</t>
  </si>
  <si>
    <t>Effervescents</t>
  </si>
  <si>
    <t>Pierre, Blanquette de Limoux (Mauzac Brut Nature)</t>
  </si>
  <si>
    <t xml:space="preserve">Tax and shipping are included in the bottle price </t>
  </si>
  <si>
    <t>Total</t>
  </si>
  <si>
    <t>(No mixed cases / Full cases per items only)</t>
  </si>
  <si>
    <t>Payment : Cheque at the delivery / Card info</t>
  </si>
  <si>
    <t xml:space="preserve">Grand Format </t>
  </si>
  <si>
    <t>Selection Parcellaires (Collector's wines)</t>
  </si>
  <si>
    <t xml:space="preserve">Minimum order in number bt </t>
  </si>
  <si>
    <r>
      <t xml:space="preserve">Delivery on Friday morning / Please send your order on Wednesday </t>
    </r>
    <r>
      <rPr>
        <u val="single"/>
        <sz val="11"/>
        <color indexed="54"/>
        <rFont val="Segoe UI"/>
        <family val="2"/>
      </rPr>
      <t>before 1pm.</t>
    </r>
  </si>
  <si>
    <t>Bttles available</t>
  </si>
  <si>
    <t>Alleno &amp; Chapoutier, Crozes Hermitage (Syrah)</t>
  </si>
  <si>
    <t xml:space="preserve">Domaine Ferraton, Hermitage Les Miaux </t>
  </si>
  <si>
    <t>Anne sophie Pic &amp; Chapoutier, Lieu Dit Payrolle, Selection Parcellaire,  Saint Peray (Marsanne)</t>
  </si>
  <si>
    <t>Alleno &amp; Chapoutier, Croix de Chabot, Saint Joseph (100% Marsanne)</t>
  </si>
  <si>
    <t>2017/2018</t>
  </si>
  <si>
    <t xml:space="preserve">Contact: Lambert ROLLAT </t>
  </si>
  <si>
    <t xml:space="preserve"> lrollat@chapoutier.com </t>
  </si>
  <si>
    <t>Cell phone: 202 644 1023</t>
  </si>
  <si>
    <t xml:space="preserve">Alleno &amp; Chapoutier, Crozes Hermitage (Syrah) - Guer Van </t>
  </si>
  <si>
    <t xml:space="preserve">Sparkling </t>
  </si>
  <si>
    <t>Sparkling</t>
  </si>
  <si>
    <t>on demand</t>
  </si>
  <si>
    <t>Marius, IGP Oc (100% Vermentino)</t>
  </si>
  <si>
    <t>Schieferkopf, Riesling, Allemagne, Baden, Germany (Dry)</t>
  </si>
  <si>
    <t>Schieferkopf, Riesling, Allemagne, Baden, Germany, (Dry)</t>
  </si>
  <si>
    <t>Schieferkopf, Sylvaner, Franken, Germany (Dry)</t>
  </si>
  <si>
    <t>Pierre, IGP Cité de Carcassonne (Sauvignon blanc) (Dry)</t>
  </si>
  <si>
    <t>M. Chapoutier and Laughton 'Cluster M45' Shiraz, Heathcote, Australia (Limited wine)</t>
  </si>
  <si>
    <t>Pierre, Blanquette de Limoux (Mauzac Brut Nature) Dry</t>
  </si>
  <si>
    <t xml:space="preserve">Delivery : 1cs (12bts mix and match) minimum order </t>
  </si>
  <si>
    <t>M. Chapoutier, La Ciboise, Luberon (Grenache / Syrah / Mourvedre / Carignan)</t>
  </si>
  <si>
    <t xml:space="preserve">M. Chapoutier Belleruche Cotes du Rhone </t>
  </si>
  <si>
    <t>M. Chapoutier, Muse de Wagner, Saint Peray (Marsanne)</t>
  </si>
  <si>
    <t>M. Chapoutier, La Combe Pilate - Esteban, Vin de France</t>
  </si>
  <si>
    <t xml:space="preserve">M. Chapoutier, La Mordorée, Cote Rotie </t>
  </si>
  <si>
    <t xml:space="preserve">M. Chapoutier, Barberac Rac, Chateauneuf du Pape </t>
  </si>
  <si>
    <t xml:space="preserve">M. Chapoutier, Croix de Bois, Chateauneuf du Pape </t>
  </si>
  <si>
    <t xml:space="preserve">M. Chapoutier, Les Varonniers, Crozes Hermitage </t>
  </si>
  <si>
    <t xml:space="preserve">M. Chapoutier, Pavillon, Ermitage </t>
  </si>
  <si>
    <t>M. Chapoutier, De l'Oree, Ermitage</t>
  </si>
  <si>
    <t xml:space="preserve">M. Chapoutier, Meal, Ermitage </t>
  </si>
  <si>
    <t xml:space="preserve">M. Chapoutier, Les Greffieux, Ermitage </t>
  </si>
  <si>
    <t xml:space="preserve">M. Chapoutier, Les Granites, Saint Joseph </t>
  </si>
  <si>
    <r>
      <t xml:space="preserve">M. Chapoutier, La Mordorée, Cote Rotie </t>
    </r>
    <r>
      <rPr>
        <b/>
        <sz val="10"/>
        <color indexed="8"/>
        <rFont val="Segoe UI"/>
        <family val="2"/>
      </rPr>
      <t>(Magnum)</t>
    </r>
  </si>
  <si>
    <r>
      <t xml:space="preserve">M. Chapoutier,La Bernardine, Chateauneuf du pape </t>
    </r>
    <r>
      <rPr>
        <b/>
        <sz val="10"/>
        <color indexed="8"/>
        <rFont val="Segoe UI"/>
        <family val="2"/>
      </rPr>
      <t>(Magnum)</t>
    </r>
  </si>
  <si>
    <r>
      <t xml:space="preserve">M. Chapoutier, De l'Oree, Ermitage </t>
    </r>
    <r>
      <rPr>
        <b/>
        <sz val="10"/>
        <color indexed="8"/>
        <rFont val="Segoe UI"/>
        <family val="2"/>
      </rPr>
      <t>(Magnum)</t>
    </r>
  </si>
  <si>
    <t xml:space="preserve">M. Chapotueir, Marius (100% Grenache) Carte Postale </t>
  </si>
  <si>
    <t>M. Chapoutier, Marius, IGP Oc (Vermentino)</t>
  </si>
  <si>
    <t xml:space="preserve">M. Chapouteir, Marius, IGP Oc (100% Viognier) Carte Postale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</si>
</sst>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$-409]#,##0.00"/>
    <numFmt numFmtId="165" formatCode="0;;\ &quot;-&quot;"/>
    <numFmt numFmtId="166" formatCode="#,##0.0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9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sz val="11"/>
      <color indexed="54"/>
      <name val="Segoe UI"/>
      <family val="2"/>
    </font>
    <font>
      <b/>
      <sz val="12"/>
      <color indexed="54"/>
      <name val="Segoe UI"/>
      <family val="2"/>
    </font>
    <font>
      <u val="single"/>
      <sz val="11"/>
      <color indexed="54"/>
      <name val="Segoe U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1"/>
      <color rgb="FF51818F"/>
      <name val="Segoe UI"/>
      <family val="2"/>
    </font>
    <font>
      <b/>
      <sz val="12"/>
      <color rgb="FF51818F"/>
      <name val="Segoe UI"/>
      <family val="2"/>
    </font>
    <font>
      <b/>
      <sz val="10"/>
      <color rgb="FFC00000"/>
      <name val="Segoe U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AE72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F96F72"/>
        <bgColor indexed="64"/>
      </patternFill>
    </fill>
    <fill>
      <patternFill patternType="solid">
        <fgColor rgb="FFFFB3EB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horizontal="center" vertical="center" wrapText="1"/>
      <protection locked="0"/>
    </xf>
    <xf numFmtId="164" fontId="4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6" fillId="0" borderId="1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47" fillId="34" borderId="16" xfId="0" applyFont="1" applyFill="1" applyBorder="1" applyAlignment="1" applyProtection="1">
      <alignment horizontal="center" vertical="center"/>
      <protection locked="0"/>
    </xf>
    <xf numFmtId="1" fontId="47" fillId="0" borderId="17" xfId="0" applyNumberFormat="1" applyFont="1" applyBorder="1" applyAlignment="1">
      <alignment horizontal="center" vertical="center"/>
    </xf>
    <xf numFmtId="164" fontId="47" fillId="0" borderId="17" xfId="0" applyNumberFormat="1" applyFont="1" applyBorder="1" applyAlignment="1">
      <alignment horizontal="center" vertical="center"/>
    </xf>
    <xf numFmtId="0" fontId="47" fillId="35" borderId="16" xfId="0" applyFont="1" applyFill="1" applyBorder="1" applyAlignment="1" applyProtection="1">
      <alignment horizontal="center" vertical="center"/>
      <protection locked="0"/>
    </xf>
    <xf numFmtId="0" fontId="47" fillId="36" borderId="16" xfId="0" applyFont="1" applyFill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vertical="center"/>
      <protection locked="0"/>
    </xf>
    <xf numFmtId="0" fontId="48" fillId="0" borderId="0" xfId="0" applyFont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8" fillId="9" borderId="0" xfId="0" applyFont="1" applyFill="1" applyAlignment="1" applyProtection="1">
      <alignment horizontal="left" vertical="center" wrapText="1"/>
      <protection locked="0"/>
    </xf>
    <xf numFmtId="0" fontId="48" fillId="9" borderId="0" xfId="0" applyFont="1" applyFill="1" applyAlignment="1" applyProtection="1">
      <alignment horizontal="left" vertical="center"/>
      <protection locked="0"/>
    </xf>
    <xf numFmtId="0" fontId="46" fillId="9" borderId="0" xfId="0" applyFont="1" applyFill="1" applyAlignment="1" applyProtection="1">
      <alignment horizontal="center" vertical="center"/>
      <protection locked="0"/>
    </xf>
    <xf numFmtId="165" fontId="49" fillId="0" borderId="0" xfId="0" applyNumberFormat="1" applyFont="1" applyAlignment="1" applyProtection="1">
      <alignment horizontal="center" vertical="center"/>
      <protection locked="0"/>
    </xf>
    <xf numFmtId="164" fontId="49" fillId="0" borderId="0" xfId="0" applyNumberFormat="1" applyFont="1" applyAlignment="1" applyProtection="1">
      <alignment horizontal="center" vertical="center"/>
      <protection locked="0"/>
    </xf>
    <xf numFmtId="1" fontId="49" fillId="0" borderId="0" xfId="0" applyNumberFormat="1" applyFont="1" applyAlignment="1" applyProtection="1">
      <alignment horizontal="center" vertical="center"/>
      <protection locked="0"/>
    </xf>
    <xf numFmtId="166" fontId="4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46" fillId="37" borderId="0" xfId="0" applyFont="1" applyFill="1" applyBorder="1" applyAlignment="1" applyProtection="1">
      <alignment vertical="center" wrapText="1"/>
      <protection locked="0"/>
    </xf>
    <xf numFmtId="1" fontId="47" fillId="0" borderId="17" xfId="0" applyNumberFormat="1" applyFon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/>
    </xf>
    <xf numFmtId="0" fontId="45" fillId="33" borderId="18" xfId="0" applyFont="1" applyFill="1" applyBorder="1" applyAlignment="1" applyProtection="1">
      <alignment horizontal="center" vertical="center" wrapText="1"/>
      <protection locked="0"/>
    </xf>
    <xf numFmtId="0" fontId="45" fillId="33" borderId="19" xfId="0" applyFont="1" applyFill="1" applyBorder="1" applyAlignment="1" applyProtection="1">
      <alignment horizontal="center" vertical="center" wrapText="1"/>
      <protection locked="0"/>
    </xf>
    <xf numFmtId="0" fontId="45" fillId="33" borderId="20" xfId="0" applyFont="1" applyFill="1" applyBorder="1" applyAlignment="1" applyProtection="1">
      <alignment horizontal="center" vertical="center" wrapText="1"/>
      <protection locked="0"/>
    </xf>
    <xf numFmtId="0" fontId="45" fillId="33" borderId="21" xfId="0" applyFont="1" applyFill="1" applyBorder="1" applyAlignment="1" applyProtection="1">
      <alignment horizontal="center" vertical="center" wrapText="1"/>
      <protection locked="0"/>
    </xf>
    <xf numFmtId="164" fontId="45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5" fillId="33" borderId="23" xfId="0" applyFont="1" applyFill="1" applyBorder="1" applyAlignment="1" applyProtection="1">
      <alignment horizontal="center" vertical="center" wrapText="1"/>
      <protection locked="0"/>
    </xf>
    <xf numFmtId="165" fontId="49" fillId="0" borderId="24" xfId="0" applyNumberFormat="1" applyFont="1" applyBorder="1" applyAlignment="1" applyProtection="1">
      <alignment horizontal="center" vertical="center"/>
      <protection locked="0"/>
    </xf>
    <xf numFmtId="164" fontId="49" fillId="0" borderId="24" xfId="0" applyNumberFormat="1" applyFont="1" applyBorder="1" applyAlignment="1" applyProtection="1">
      <alignment horizontal="center" vertical="center"/>
      <protection locked="0"/>
    </xf>
    <xf numFmtId="165" fontId="49" fillId="0" borderId="25" xfId="0" applyNumberFormat="1" applyFont="1" applyBorder="1" applyAlignment="1" applyProtection="1">
      <alignment horizontal="center" vertical="center"/>
      <protection locked="0"/>
    </xf>
    <xf numFmtId="1" fontId="49" fillId="0" borderId="24" xfId="0" applyNumberFormat="1" applyFont="1" applyBorder="1" applyAlignment="1" applyProtection="1">
      <alignment horizontal="center" vertical="center"/>
      <protection locked="0"/>
    </xf>
    <xf numFmtId="164" fontId="49" fillId="0" borderId="26" xfId="0" applyNumberFormat="1" applyFont="1" applyBorder="1" applyAlignment="1">
      <alignment horizontal="center" vertical="center"/>
    </xf>
    <xf numFmtId="0" fontId="50" fillId="0" borderId="27" xfId="0" applyFont="1" applyBorder="1" applyAlignment="1" applyProtection="1">
      <alignment wrapText="1"/>
      <protection locked="0"/>
    </xf>
    <xf numFmtId="0" fontId="50" fillId="0" borderId="27" xfId="0" applyFont="1" applyBorder="1" applyAlignment="1" applyProtection="1">
      <alignment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7" xfId="0" applyFont="1" applyBorder="1" applyAlignment="1" applyProtection="1">
      <alignment/>
      <protection locked="0"/>
    </xf>
    <xf numFmtId="164" fontId="51" fillId="0" borderId="27" xfId="0" applyNumberFormat="1" applyFont="1" applyBorder="1" applyAlignment="1" applyProtection="1">
      <alignment/>
      <protection locked="0"/>
    </xf>
    <xf numFmtId="1" fontId="51" fillId="0" borderId="27" xfId="0" applyNumberFormat="1" applyFont="1" applyBorder="1" applyAlignment="1" applyProtection="1">
      <alignment/>
      <protection locked="0"/>
    </xf>
    <xf numFmtId="0" fontId="52" fillId="0" borderId="27" xfId="0" applyFont="1" applyBorder="1" applyAlignment="1" applyProtection="1">
      <alignment/>
      <protection locked="0"/>
    </xf>
    <xf numFmtId="0" fontId="46" fillId="0" borderId="27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47" fillId="34" borderId="27" xfId="0" applyFont="1" applyFill="1" applyBorder="1" applyAlignment="1" applyProtection="1">
      <alignment horizontal="center" vertical="center"/>
      <protection locked="0"/>
    </xf>
    <xf numFmtId="1" fontId="47" fillId="0" borderId="27" xfId="0" applyNumberFormat="1" applyFont="1" applyBorder="1" applyAlignment="1">
      <alignment horizontal="center" vertical="center"/>
    </xf>
    <xf numFmtId="164" fontId="47" fillId="0" borderId="27" xfId="0" applyNumberFormat="1" applyFont="1" applyBorder="1" applyAlignment="1">
      <alignment horizontal="center" vertical="center"/>
    </xf>
    <xf numFmtId="0" fontId="47" fillId="35" borderId="27" xfId="0" applyFont="1" applyFill="1" applyBorder="1" applyAlignment="1" applyProtection="1">
      <alignment horizontal="center" vertical="center"/>
      <protection locked="0"/>
    </xf>
    <xf numFmtId="0" fontId="47" fillId="36" borderId="27" xfId="0" applyFont="1" applyFill="1" applyBorder="1" applyAlignment="1" applyProtection="1">
      <alignment horizontal="center" vertical="center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1" fontId="47" fillId="0" borderId="27" xfId="0" applyNumberFormat="1" applyFont="1" applyBorder="1" applyAlignment="1">
      <alignment/>
    </xf>
    <xf numFmtId="164" fontId="47" fillId="0" borderId="27" xfId="0" applyNumberFormat="1" applyFont="1" applyBorder="1" applyAlignment="1">
      <alignment/>
    </xf>
    <xf numFmtId="0" fontId="47" fillId="0" borderId="2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tabSelected="1" zoomScale="98" zoomScaleNormal="98" zoomScalePageLayoutView="0" workbookViewId="0" topLeftCell="A1">
      <selection activeCell="E95" sqref="E95"/>
    </sheetView>
  </sheetViews>
  <sheetFormatPr defaultColWidth="11.421875" defaultRowHeight="15"/>
  <cols>
    <col min="1" max="1" width="42.140625" style="28" customWidth="1"/>
    <col min="2" max="2" width="27.7109375" style="0" customWidth="1"/>
    <col min="3" max="3" width="23.8515625" style="0" customWidth="1"/>
    <col min="5" max="5" width="11.421875" style="26" customWidth="1"/>
    <col min="7" max="7" width="13.00390625" style="27" customWidth="1"/>
    <col min="8" max="8" width="18.8515625" style="0" customWidth="1"/>
    <col min="10" max="10" width="46.140625" style="0" customWidth="1"/>
  </cols>
  <sheetData>
    <row r="1" spans="1:5" ht="15.75" thickBot="1">
      <c r="A1" s="32" t="s">
        <v>84</v>
      </c>
      <c r="B1" s="32" t="s">
        <v>85</v>
      </c>
      <c r="C1" s="33" t="s">
        <v>86</v>
      </c>
      <c r="D1" s="28"/>
      <c r="E1" s="31"/>
    </row>
    <row r="2" spans="1:8" s="6" customFormat="1" ht="49.5">
      <c r="A2" s="34" t="s">
        <v>0</v>
      </c>
      <c r="B2" s="35" t="s">
        <v>1</v>
      </c>
      <c r="C2" s="36"/>
      <c r="D2" s="37" t="s">
        <v>2</v>
      </c>
      <c r="E2" s="38" t="s">
        <v>3</v>
      </c>
      <c r="F2" s="37" t="s">
        <v>4</v>
      </c>
      <c r="G2" s="39" t="s">
        <v>76</v>
      </c>
      <c r="H2" s="40" t="s">
        <v>5</v>
      </c>
    </row>
    <row r="3" spans="1:8" ht="15">
      <c r="A3" s="46" t="s">
        <v>6</v>
      </c>
      <c r="B3" s="47"/>
      <c r="C3" s="48"/>
      <c r="D3" s="49"/>
      <c r="E3" s="50"/>
      <c r="F3" s="49"/>
      <c r="G3" s="51"/>
      <c r="H3" s="52"/>
    </row>
    <row r="4" spans="1:8" ht="28.5">
      <c r="A4" s="53" t="s">
        <v>8</v>
      </c>
      <c r="B4" s="54">
        <v>2014</v>
      </c>
      <c r="C4" s="55" t="s">
        <v>7</v>
      </c>
      <c r="D4" s="56">
        <v>6</v>
      </c>
      <c r="E4" s="57">
        <f aca="true" t="shared" si="0" ref="E4:E58">F4/1.08875</f>
        <v>55.49483352468427</v>
      </c>
      <c r="F4" s="57">
        <v>60.42</v>
      </c>
      <c r="G4" s="56"/>
      <c r="H4" s="57">
        <f>SUM(F4*G4)</f>
        <v>0</v>
      </c>
    </row>
    <row r="5" spans="1:8" ht="28.5">
      <c r="A5" s="53" t="s">
        <v>9</v>
      </c>
      <c r="B5" s="54">
        <v>2015</v>
      </c>
      <c r="C5" s="55" t="s">
        <v>7</v>
      </c>
      <c r="D5" s="56">
        <v>6</v>
      </c>
      <c r="E5" s="57">
        <f t="shared" si="0"/>
        <v>22.199770378874856</v>
      </c>
      <c r="F5" s="57">
        <v>24.17</v>
      </c>
      <c r="G5" s="56"/>
      <c r="H5" s="57">
        <f aca="true" t="shared" si="1" ref="H5:H68">SUM(F5*G5)</f>
        <v>0</v>
      </c>
    </row>
    <row r="6" spans="1:8" ht="28.5">
      <c r="A6" s="53" t="s">
        <v>10</v>
      </c>
      <c r="B6" s="54">
        <v>2016</v>
      </c>
      <c r="C6" s="55" t="s">
        <v>7</v>
      </c>
      <c r="D6" s="56">
        <v>6</v>
      </c>
      <c r="E6" s="57">
        <f t="shared" si="0"/>
        <v>48.0918484500574</v>
      </c>
      <c r="F6" s="57">
        <v>52.36</v>
      </c>
      <c r="G6" s="56"/>
      <c r="H6" s="57">
        <f t="shared" si="1"/>
        <v>0</v>
      </c>
    </row>
    <row r="7" spans="1:8" ht="28.5">
      <c r="A7" s="53" t="s">
        <v>11</v>
      </c>
      <c r="B7" s="54">
        <v>2017</v>
      </c>
      <c r="C7" s="55" t="s">
        <v>7</v>
      </c>
      <c r="D7" s="56">
        <v>6</v>
      </c>
      <c r="E7" s="57">
        <f t="shared" si="0"/>
        <v>22.199770378874856</v>
      </c>
      <c r="F7" s="57">
        <v>24.17</v>
      </c>
      <c r="G7" s="56"/>
      <c r="H7" s="57">
        <f t="shared" si="1"/>
        <v>0</v>
      </c>
    </row>
    <row r="8" spans="1:8" ht="15">
      <c r="A8" s="53" t="s">
        <v>12</v>
      </c>
      <c r="B8" s="54">
        <v>2017</v>
      </c>
      <c r="C8" s="55" t="s">
        <v>7</v>
      </c>
      <c r="D8" s="56">
        <v>12</v>
      </c>
      <c r="E8" s="57">
        <f t="shared" si="0"/>
        <v>8.137772675086106</v>
      </c>
      <c r="F8" s="57">
        <v>8.86</v>
      </c>
      <c r="G8" s="56"/>
      <c r="H8" s="57">
        <f t="shared" si="1"/>
        <v>0</v>
      </c>
    </row>
    <row r="9" spans="1:8" ht="15">
      <c r="A9" s="53" t="s">
        <v>13</v>
      </c>
      <c r="B9" s="54">
        <v>2018</v>
      </c>
      <c r="C9" s="55" t="s">
        <v>7</v>
      </c>
      <c r="D9" s="56">
        <v>12</v>
      </c>
      <c r="E9" s="57">
        <f t="shared" si="0"/>
        <v>10.360505166475313</v>
      </c>
      <c r="F9" s="57">
        <v>11.28</v>
      </c>
      <c r="G9" s="56"/>
      <c r="H9" s="57">
        <f t="shared" si="1"/>
        <v>0</v>
      </c>
    </row>
    <row r="10" spans="1:8" ht="15">
      <c r="A10" s="53" t="s">
        <v>100</v>
      </c>
      <c r="B10" s="54">
        <v>2018</v>
      </c>
      <c r="C10" s="55" t="s">
        <v>7</v>
      </c>
      <c r="D10" s="56">
        <v>12</v>
      </c>
      <c r="E10" s="57">
        <f t="shared" si="0"/>
        <v>13.336394948335245</v>
      </c>
      <c r="F10" s="57">
        <v>14.52</v>
      </c>
      <c r="G10" s="56"/>
      <c r="H10" s="57">
        <f t="shared" si="1"/>
        <v>0</v>
      </c>
    </row>
    <row r="11" spans="1:8" ht="28.5">
      <c r="A11" s="53" t="s">
        <v>14</v>
      </c>
      <c r="B11" s="54">
        <v>2018</v>
      </c>
      <c r="C11" s="55" t="s">
        <v>7</v>
      </c>
      <c r="D11" s="56">
        <v>12</v>
      </c>
      <c r="E11" s="57">
        <f t="shared" si="0"/>
        <v>10.360505166475313</v>
      </c>
      <c r="F11" s="57">
        <v>11.28</v>
      </c>
      <c r="G11" s="56"/>
      <c r="H11" s="57">
        <f t="shared" si="1"/>
        <v>0</v>
      </c>
    </row>
    <row r="12" spans="1:8" ht="28.5">
      <c r="A12" s="53" t="s">
        <v>15</v>
      </c>
      <c r="B12" s="54">
        <v>2017</v>
      </c>
      <c r="C12" s="55" t="s">
        <v>7</v>
      </c>
      <c r="D12" s="56">
        <v>12</v>
      </c>
      <c r="E12" s="57">
        <f t="shared" si="0"/>
        <v>14.061997703788748</v>
      </c>
      <c r="F12" s="57">
        <v>15.31</v>
      </c>
      <c r="G12" s="56"/>
      <c r="H12" s="57">
        <f t="shared" si="1"/>
        <v>0</v>
      </c>
    </row>
    <row r="13" spans="1:8" ht="28.5">
      <c r="A13" s="53" t="s">
        <v>16</v>
      </c>
      <c r="B13" s="54">
        <v>2017</v>
      </c>
      <c r="C13" s="55" t="s">
        <v>7</v>
      </c>
      <c r="D13" s="56">
        <v>12</v>
      </c>
      <c r="E13" s="57">
        <f t="shared" si="0"/>
        <v>21.08840413318025</v>
      </c>
      <c r="F13" s="57">
        <v>22.96</v>
      </c>
      <c r="G13" s="56"/>
      <c r="H13" s="57">
        <f t="shared" si="1"/>
        <v>0</v>
      </c>
    </row>
    <row r="14" spans="1:8" ht="28.5">
      <c r="A14" s="53" t="s">
        <v>17</v>
      </c>
      <c r="B14" s="54">
        <v>2016</v>
      </c>
      <c r="C14" s="55" t="s">
        <v>7</v>
      </c>
      <c r="D14" s="56">
        <v>6</v>
      </c>
      <c r="E14" s="57">
        <f t="shared" si="0"/>
        <v>62.74167623421354</v>
      </c>
      <c r="F14" s="57">
        <v>68.31</v>
      </c>
      <c r="G14" s="56"/>
      <c r="H14" s="57">
        <f t="shared" si="1"/>
        <v>0</v>
      </c>
    </row>
    <row r="15" spans="1:8" ht="15">
      <c r="A15" s="53" t="s">
        <v>80</v>
      </c>
      <c r="B15" s="54">
        <v>2017</v>
      </c>
      <c r="C15" s="55" t="s">
        <v>7</v>
      </c>
      <c r="D15" s="56">
        <v>6</v>
      </c>
      <c r="E15" s="57">
        <v>53.33</v>
      </c>
      <c r="F15" s="57">
        <v>60.41</v>
      </c>
      <c r="G15" s="56"/>
      <c r="H15" s="57">
        <f t="shared" si="1"/>
        <v>0</v>
      </c>
    </row>
    <row r="16" spans="1:8" ht="28.5">
      <c r="A16" s="53" t="s">
        <v>18</v>
      </c>
      <c r="B16" s="54">
        <v>2017</v>
      </c>
      <c r="C16" s="55" t="s">
        <v>7</v>
      </c>
      <c r="D16" s="56">
        <v>6</v>
      </c>
      <c r="E16" s="57">
        <f t="shared" si="0"/>
        <v>39.954075774971294</v>
      </c>
      <c r="F16" s="57">
        <v>43.5</v>
      </c>
      <c r="G16" s="56"/>
      <c r="H16" s="57">
        <f t="shared" si="1"/>
        <v>0</v>
      </c>
    </row>
    <row r="17" spans="1:8" ht="15">
      <c r="A17" s="53" t="s">
        <v>19</v>
      </c>
      <c r="B17" s="54">
        <v>2016</v>
      </c>
      <c r="C17" s="55" t="s">
        <v>7</v>
      </c>
      <c r="D17" s="56">
        <v>6</v>
      </c>
      <c r="E17" s="57">
        <f t="shared" si="0"/>
        <v>74.21354764638346</v>
      </c>
      <c r="F17" s="57">
        <v>80.8</v>
      </c>
      <c r="G17" s="56"/>
      <c r="H17" s="57">
        <f t="shared" si="1"/>
        <v>0</v>
      </c>
    </row>
    <row r="18" spans="1:8" ht="28.5">
      <c r="A18" s="53" t="s">
        <v>20</v>
      </c>
      <c r="B18" s="54">
        <v>2016</v>
      </c>
      <c r="C18" s="55" t="s">
        <v>7</v>
      </c>
      <c r="D18" s="56">
        <v>6</v>
      </c>
      <c r="E18" s="57">
        <f t="shared" si="0"/>
        <v>99.88518943742824</v>
      </c>
      <c r="F18" s="57">
        <v>108.75</v>
      </c>
      <c r="G18" s="56"/>
      <c r="H18" s="57">
        <f t="shared" si="1"/>
        <v>0</v>
      </c>
    </row>
    <row r="19" spans="1:8" ht="15">
      <c r="A19" s="53" t="s">
        <v>116</v>
      </c>
      <c r="B19" s="54">
        <v>2018</v>
      </c>
      <c r="C19" s="55" t="s">
        <v>7</v>
      </c>
      <c r="D19" s="56">
        <v>12</v>
      </c>
      <c r="E19" s="57">
        <v>10.88</v>
      </c>
      <c r="F19" s="57">
        <v>11.85</v>
      </c>
      <c r="G19" s="56"/>
      <c r="H19" s="57">
        <f t="shared" si="1"/>
        <v>0</v>
      </c>
    </row>
    <row r="20" spans="1:8" ht="28.5">
      <c r="A20" s="53" t="s">
        <v>117</v>
      </c>
      <c r="B20" s="54">
        <v>2019</v>
      </c>
      <c r="C20" s="55" t="s">
        <v>7</v>
      </c>
      <c r="D20" s="56">
        <v>12</v>
      </c>
      <c r="E20" s="57">
        <f>F20/1.08875</f>
        <v>11.407577497129735</v>
      </c>
      <c r="F20" s="57">
        <v>12.42</v>
      </c>
      <c r="G20" s="56"/>
      <c r="H20" s="57">
        <f t="shared" si="1"/>
        <v>0</v>
      </c>
    </row>
    <row r="21" spans="1:8" ht="28.5">
      <c r="A21" s="53" t="s">
        <v>82</v>
      </c>
      <c r="B21" s="54">
        <v>2017</v>
      </c>
      <c r="C21" s="55" t="s">
        <v>7</v>
      </c>
      <c r="D21" s="56">
        <v>6</v>
      </c>
      <c r="E21" s="57">
        <v>35</v>
      </c>
      <c r="F21" s="57">
        <f>E21*1.08875</f>
        <v>38.10625</v>
      </c>
      <c r="G21" s="56"/>
      <c r="H21" s="57">
        <f t="shared" si="1"/>
        <v>0</v>
      </c>
    </row>
    <row r="22" spans="1:8" ht="28.5">
      <c r="A22" s="53" t="s">
        <v>81</v>
      </c>
      <c r="B22" s="54">
        <v>2016</v>
      </c>
      <c r="C22" s="55" t="s">
        <v>7</v>
      </c>
      <c r="D22" s="56">
        <v>6</v>
      </c>
      <c r="E22" s="57">
        <v>77.59</v>
      </c>
      <c r="F22" s="57">
        <f>E22*1.08875</f>
        <v>84.47611250000001</v>
      </c>
      <c r="G22" s="56"/>
      <c r="H22" s="57">
        <f t="shared" si="1"/>
        <v>0</v>
      </c>
    </row>
    <row r="23" spans="1:8" ht="28.5">
      <c r="A23" s="53" t="s">
        <v>21</v>
      </c>
      <c r="B23" s="54">
        <v>2018</v>
      </c>
      <c r="C23" s="55" t="s">
        <v>7</v>
      </c>
      <c r="D23" s="56">
        <v>6</v>
      </c>
      <c r="E23" s="57">
        <f t="shared" si="0"/>
        <v>23.86222732491389</v>
      </c>
      <c r="F23" s="57">
        <v>25.98</v>
      </c>
      <c r="G23" s="56"/>
      <c r="H23" s="57">
        <f t="shared" si="1"/>
        <v>0</v>
      </c>
    </row>
    <row r="24" spans="1:8" ht="15">
      <c r="A24" s="53" t="s">
        <v>24</v>
      </c>
      <c r="B24" s="54">
        <v>2017</v>
      </c>
      <c r="C24" s="58" t="s">
        <v>22</v>
      </c>
      <c r="D24" s="56">
        <v>6</v>
      </c>
      <c r="E24" s="57">
        <f t="shared" si="0"/>
        <v>51.84845005740528</v>
      </c>
      <c r="F24" s="57">
        <v>56.45</v>
      </c>
      <c r="G24" s="56"/>
      <c r="H24" s="57">
        <f t="shared" si="1"/>
        <v>0</v>
      </c>
    </row>
    <row r="25" spans="1:8" ht="15">
      <c r="A25" s="53" t="s">
        <v>100</v>
      </c>
      <c r="B25" s="54">
        <v>2018</v>
      </c>
      <c r="C25" s="58" t="s">
        <v>22</v>
      </c>
      <c r="D25" s="56">
        <v>12</v>
      </c>
      <c r="E25" s="57">
        <f t="shared" si="0"/>
        <v>13.336394948335245</v>
      </c>
      <c r="F25" s="57">
        <v>14.52</v>
      </c>
      <c r="G25" s="56"/>
      <c r="H25" s="57">
        <f t="shared" si="1"/>
        <v>0</v>
      </c>
    </row>
    <row r="26" spans="1:8" ht="28.5">
      <c r="A26" s="53" t="s">
        <v>25</v>
      </c>
      <c r="B26" s="54">
        <v>2015</v>
      </c>
      <c r="C26" s="58" t="s">
        <v>22</v>
      </c>
      <c r="D26" s="56">
        <v>6</v>
      </c>
      <c r="E26" s="57">
        <f t="shared" si="0"/>
        <v>42.1768082663605</v>
      </c>
      <c r="F26" s="57">
        <v>45.92</v>
      </c>
      <c r="G26" s="56"/>
      <c r="H26" s="57">
        <f t="shared" si="1"/>
        <v>0</v>
      </c>
    </row>
    <row r="27" spans="1:8" ht="15">
      <c r="A27" s="53" t="s">
        <v>26</v>
      </c>
      <c r="B27" s="54">
        <v>2016</v>
      </c>
      <c r="C27" s="58" t="s">
        <v>22</v>
      </c>
      <c r="D27" s="56">
        <v>6</v>
      </c>
      <c r="E27" s="57">
        <f t="shared" si="0"/>
        <v>44.39035591274396</v>
      </c>
      <c r="F27" s="57">
        <v>48.33</v>
      </c>
      <c r="G27" s="56"/>
      <c r="H27" s="57">
        <f t="shared" si="1"/>
        <v>0</v>
      </c>
    </row>
    <row r="28" spans="1:8" ht="28.5">
      <c r="A28" s="53" t="s">
        <v>27</v>
      </c>
      <c r="B28" s="54">
        <v>2015</v>
      </c>
      <c r="C28" s="58" t="s">
        <v>22</v>
      </c>
      <c r="D28" s="56">
        <v>6</v>
      </c>
      <c r="E28" s="57">
        <f t="shared" si="0"/>
        <v>61.04247990815154</v>
      </c>
      <c r="F28" s="57">
        <v>66.46</v>
      </c>
      <c r="G28" s="56"/>
      <c r="H28" s="57">
        <f t="shared" si="1"/>
        <v>0</v>
      </c>
    </row>
    <row r="29" spans="1:8" ht="15">
      <c r="A29" s="53" t="s">
        <v>28</v>
      </c>
      <c r="B29" s="54">
        <v>2015</v>
      </c>
      <c r="C29" s="58" t="s">
        <v>22</v>
      </c>
      <c r="D29" s="56">
        <v>6</v>
      </c>
      <c r="E29" s="57">
        <f t="shared" si="0"/>
        <v>72.13777267508611</v>
      </c>
      <c r="F29" s="57">
        <v>78.54</v>
      </c>
      <c r="G29" s="56"/>
      <c r="H29" s="57">
        <f t="shared" si="1"/>
        <v>0</v>
      </c>
    </row>
    <row r="30" spans="1:8" ht="28.5">
      <c r="A30" s="53" t="s">
        <v>29</v>
      </c>
      <c r="B30" s="54">
        <v>2015</v>
      </c>
      <c r="C30" s="58" t="s">
        <v>22</v>
      </c>
      <c r="D30" s="56">
        <v>6</v>
      </c>
      <c r="E30" s="57">
        <f t="shared" si="0"/>
        <v>77.68541905855338</v>
      </c>
      <c r="F30" s="57">
        <v>84.58</v>
      </c>
      <c r="G30" s="56"/>
      <c r="H30" s="57">
        <f t="shared" si="1"/>
        <v>0</v>
      </c>
    </row>
    <row r="31" spans="1:8" ht="28.5">
      <c r="A31" s="53" t="s">
        <v>30</v>
      </c>
      <c r="B31" s="54">
        <v>2008</v>
      </c>
      <c r="C31" s="58" t="s">
        <v>22</v>
      </c>
      <c r="D31" s="56">
        <v>6</v>
      </c>
      <c r="E31" s="57">
        <f t="shared" si="0"/>
        <v>87.86222732491387</v>
      </c>
      <c r="F31" s="57">
        <v>95.66</v>
      </c>
      <c r="G31" s="56"/>
      <c r="H31" s="57">
        <f t="shared" si="1"/>
        <v>0</v>
      </c>
    </row>
    <row r="32" spans="1:8" ht="28.5">
      <c r="A32" s="53" t="s">
        <v>31</v>
      </c>
      <c r="B32" s="54">
        <v>2017</v>
      </c>
      <c r="C32" s="58" t="s">
        <v>22</v>
      </c>
      <c r="D32" s="56">
        <v>12</v>
      </c>
      <c r="E32" s="57">
        <f t="shared" si="0"/>
        <v>27.747416762342134</v>
      </c>
      <c r="F32" s="57">
        <v>30.21</v>
      </c>
      <c r="G32" s="56"/>
      <c r="H32" s="57">
        <f t="shared" si="1"/>
        <v>0</v>
      </c>
    </row>
    <row r="33" spans="1:8" ht="28.5">
      <c r="A33" s="53" t="s">
        <v>33</v>
      </c>
      <c r="B33" s="54">
        <v>2016</v>
      </c>
      <c r="C33" s="58" t="s">
        <v>22</v>
      </c>
      <c r="D33" s="56">
        <v>6</v>
      </c>
      <c r="E33" s="57">
        <f t="shared" si="0"/>
        <v>66.59012629161882</v>
      </c>
      <c r="F33" s="57">
        <v>72.5</v>
      </c>
      <c r="G33" s="56"/>
      <c r="H33" s="57">
        <f t="shared" si="1"/>
        <v>0</v>
      </c>
    </row>
    <row r="34" spans="1:8" ht="28.5">
      <c r="A34" s="53" t="s">
        <v>34</v>
      </c>
      <c r="B34" s="54">
        <v>2016</v>
      </c>
      <c r="C34" s="58" t="s">
        <v>22</v>
      </c>
      <c r="D34" s="56">
        <v>6</v>
      </c>
      <c r="E34" s="57">
        <f t="shared" si="0"/>
        <v>44.39035591274396</v>
      </c>
      <c r="F34" s="57">
        <v>48.33</v>
      </c>
      <c r="G34" s="56"/>
      <c r="H34" s="57">
        <f t="shared" si="1"/>
        <v>0</v>
      </c>
    </row>
    <row r="35" spans="1:8" ht="28.5">
      <c r="A35" s="53" t="s">
        <v>35</v>
      </c>
      <c r="B35" s="54">
        <v>2014</v>
      </c>
      <c r="C35" s="58" t="s">
        <v>22</v>
      </c>
      <c r="D35" s="56">
        <v>6</v>
      </c>
      <c r="E35" s="57">
        <f t="shared" si="0"/>
        <v>22.199770378874856</v>
      </c>
      <c r="F35" s="57">
        <v>24.17</v>
      </c>
      <c r="G35" s="56"/>
      <c r="H35" s="57">
        <f t="shared" si="1"/>
        <v>0</v>
      </c>
    </row>
    <row r="36" spans="1:8" ht="15">
      <c r="A36" s="53" t="s">
        <v>36</v>
      </c>
      <c r="B36" s="54">
        <v>2014</v>
      </c>
      <c r="C36" s="58" t="s">
        <v>22</v>
      </c>
      <c r="D36" s="56">
        <v>6</v>
      </c>
      <c r="E36" s="57">
        <f t="shared" si="0"/>
        <v>40.69804822043628</v>
      </c>
      <c r="F36" s="57">
        <v>44.31</v>
      </c>
      <c r="G36" s="56"/>
      <c r="H36" s="57">
        <f t="shared" si="1"/>
        <v>0</v>
      </c>
    </row>
    <row r="37" spans="1:8" ht="28.5">
      <c r="A37" s="53" t="s">
        <v>37</v>
      </c>
      <c r="B37" s="54">
        <v>2017</v>
      </c>
      <c r="C37" s="58" t="s">
        <v>22</v>
      </c>
      <c r="D37" s="56">
        <v>12</v>
      </c>
      <c r="E37" s="57">
        <f t="shared" si="0"/>
        <v>8.137772675086106</v>
      </c>
      <c r="F37" s="57">
        <v>8.86</v>
      </c>
      <c r="G37" s="56"/>
      <c r="H37" s="57">
        <f t="shared" si="1"/>
        <v>0</v>
      </c>
    </row>
    <row r="38" spans="1:8" ht="15">
      <c r="A38" s="53" t="s">
        <v>38</v>
      </c>
      <c r="B38" s="54">
        <v>2014</v>
      </c>
      <c r="C38" s="58" t="s">
        <v>22</v>
      </c>
      <c r="D38" s="56">
        <v>6</v>
      </c>
      <c r="E38" s="57">
        <f t="shared" si="0"/>
        <v>53.46498277841561</v>
      </c>
      <c r="F38" s="57">
        <v>58.21</v>
      </c>
      <c r="G38" s="56"/>
      <c r="H38" s="57">
        <f t="shared" si="1"/>
        <v>0</v>
      </c>
    </row>
    <row r="39" spans="1:8" ht="28.5">
      <c r="A39" s="53" t="s">
        <v>39</v>
      </c>
      <c r="B39" s="54" t="s">
        <v>83</v>
      </c>
      <c r="C39" s="58" t="s">
        <v>22</v>
      </c>
      <c r="D39" s="56">
        <v>12</v>
      </c>
      <c r="E39" s="57">
        <v>13.43</v>
      </c>
      <c r="F39" s="57">
        <f>E39*1.08875</f>
        <v>14.6219125</v>
      </c>
      <c r="G39" s="56"/>
      <c r="H39" s="57">
        <f t="shared" si="1"/>
        <v>0</v>
      </c>
    </row>
    <row r="40" spans="1:8" ht="15">
      <c r="A40" s="53" t="s">
        <v>40</v>
      </c>
      <c r="B40" s="54">
        <v>2017</v>
      </c>
      <c r="C40" s="58" t="s">
        <v>22</v>
      </c>
      <c r="D40" s="56">
        <v>12</v>
      </c>
      <c r="E40" s="57">
        <f t="shared" si="0"/>
        <v>10.360505166475313</v>
      </c>
      <c r="F40" s="57">
        <v>11.28</v>
      </c>
      <c r="G40" s="56"/>
      <c r="H40" s="57">
        <f t="shared" si="1"/>
        <v>0</v>
      </c>
    </row>
    <row r="41" spans="1:8" ht="15">
      <c r="A41" s="53" t="s">
        <v>41</v>
      </c>
      <c r="B41" s="54">
        <v>2018</v>
      </c>
      <c r="C41" s="58" t="s">
        <v>22</v>
      </c>
      <c r="D41" s="56">
        <v>12</v>
      </c>
      <c r="E41" s="57">
        <f t="shared" si="0"/>
        <v>10.360505166475313</v>
      </c>
      <c r="F41" s="57">
        <v>11.28</v>
      </c>
      <c r="G41" s="56"/>
      <c r="H41" s="57">
        <f t="shared" si="1"/>
        <v>0</v>
      </c>
    </row>
    <row r="42" spans="1:8" ht="28.5">
      <c r="A42" s="53" t="s">
        <v>42</v>
      </c>
      <c r="B42" s="54">
        <v>2017</v>
      </c>
      <c r="C42" s="58" t="s">
        <v>22</v>
      </c>
      <c r="D42" s="56">
        <v>12</v>
      </c>
      <c r="E42" s="57">
        <f t="shared" si="0"/>
        <v>11.83926521239954</v>
      </c>
      <c r="F42" s="57">
        <v>12.89</v>
      </c>
      <c r="G42" s="56"/>
      <c r="H42" s="57">
        <f t="shared" si="1"/>
        <v>0</v>
      </c>
    </row>
    <row r="43" spans="1:8" ht="28.5">
      <c r="A43" s="53" t="s">
        <v>43</v>
      </c>
      <c r="B43" s="54">
        <v>2016</v>
      </c>
      <c r="C43" s="58" t="s">
        <v>22</v>
      </c>
      <c r="D43" s="56">
        <v>6</v>
      </c>
      <c r="E43" s="57">
        <f t="shared" si="0"/>
        <v>55.49483352468427</v>
      </c>
      <c r="F43" s="57">
        <v>60.42</v>
      </c>
      <c r="G43" s="56"/>
      <c r="H43" s="57">
        <f t="shared" si="1"/>
        <v>0</v>
      </c>
    </row>
    <row r="44" spans="1:8" ht="28.5">
      <c r="A44" s="53" t="s">
        <v>44</v>
      </c>
      <c r="B44" s="54">
        <v>2016</v>
      </c>
      <c r="C44" s="58" t="s">
        <v>22</v>
      </c>
      <c r="D44" s="56">
        <v>6</v>
      </c>
      <c r="E44" s="57">
        <f t="shared" si="0"/>
        <v>58.81974741676234</v>
      </c>
      <c r="F44" s="57">
        <v>64.04</v>
      </c>
      <c r="G44" s="56"/>
      <c r="H44" s="57">
        <f t="shared" si="1"/>
        <v>0</v>
      </c>
    </row>
    <row r="45" spans="1:8" ht="15">
      <c r="A45" s="53" t="s">
        <v>45</v>
      </c>
      <c r="B45" s="54">
        <v>2016</v>
      </c>
      <c r="C45" s="58" t="s">
        <v>22</v>
      </c>
      <c r="D45" s="56">
        <v>6</v>
      </c>
      <c r="E45" s="57">
        <f t="shared" si="0"/>
        <v>51.79334098737083</v>
      </c>
      <c r="F45" s="57">
        <v>56.39</v>
      </c>
      <c r="G45" s="56"/>
      <c r="H45" s="57">
        <f t="shared" si="1"/>
        <v>0</v>
      </c>
    </row>
    <row r="46" spans="1:8" ht="15">
      <c r="A46" s="53" t="s">
        <v>46</v>
      </c>
      <c r="B46" s="54">
        <v>2016</v>
      </c>
      <c r="C46" s="58" t="s">
        <v>22</v>
      </c>
      <c r="D46" s="56">
        <v>6</v>
      </c>
      <c r="E46" s="57">
        <f t="shared" si="0"/>
        <v>86.56716417910447</v>
      </c>
      <c r="F46" s="57">
        <v>94.25</v>
      </c>
      <c r="G46" s="56"/>
      <c r="H46" s="57">
        <f t="shared" si="1"/>
        <v>0</v>
      </c>
    </row>
    <row r="47" spans="1:8" ht="15">
      <c r="A47" s="53" t="s">
        <v>47</v>
      </c>
      <c r="B47" s="54">
        <v>2017</v>
      </c>
      <c r="C47" s="58" t="s">
        <v>22</v>
      </c>
      <c r="D47" s="56">
        <v>6</v>
      </c>
      <c r="E47" s="57">
        <f t="shared" si="0"/>
        <v>18.49827784156142</v>
      </c>
      <c r="F47" s="57">
        <v>20.14</v>
      </c>
      <c r="G47" s="56"/>
      <c r="H47" s="57">
        <f t="shared" si="1"/>
        <v>0</v>
      </c>
    </row>
    <row r="48" spans="1:8" ht="28.5">
      <c r="A48" s="53" t="s">
        <v>48</v>
      </c>
      <c r="B48" s="54">
        <v>2017</v>
      </c>
      <c r="C48" s="58" t="s">
        <v>22</v>
      </c>
      <c r="D48" s="56">
        <v>12</v>
      </c>
      <c r="E48" s="57">
        <f t="shared" si="0"/>
        <v>14.337543053960962</v>
      </c>
      <c r="F48" s="57">
        <v>15.61</v>
      </c>
      <c r="G48" s="56"/>
      <c r="H48" s="57">
        <f t="shared" si="1"/>
        <v>0</v>
      </c>
    </row>
    <row r="49" spans="1:8" ht="15">
      <c r="A49" s="53" t="s">
        <v>79</v>
      </c>
      <c r="B49" s="54">
        <v>2016</v>
      </c>
      <c r="C49" s="58" t="s">
        <v>22</v>
      </c>
      <c r="D49" s="56">
        <v>6</v>
      </c>
      <c r="E49" s="57">
        <f t="shared" si="0"/>
        <v>29.437428243398386</v>
      </c>
      <c r="F49" s="57">
        <v>32.05</v>
      </c>
      <c r="G49" s="56"/>
      <c r="H49" s="57">
        <f t="shared" si="1"/>
        <v>0</v>
      </c>
    </row>
    <row r="50" spans="1:8" ht="15">
      <c r="A50" s="53" t="s">
        <v>49</v>
      </c>
      <c r="B50" s="54">
        <v>2016</v>
      </c>
      <c r="C50" s="58" t="s">
        <v>22</v>
      </c>
      <c r="D50" s="56">
        <v>6</v>
      </c>
      <c r="E50" s="57">
        <f t="shared" si="0"/>
        <v>28.665901262916186</v>
      </c>
      <c r="F50" s="57">
        <v>31.21</v>
      </c>
      <c r="G50" s="56"/>
      <c r="H50" s="57">
        <f t="shared" si="1"/>
        <v>0</v>
      </c>
    </row>
    <row r="51" spans="1:8" ht="28.5">
      <c r="A51" s="53" t="s">
        <v>115</v>
      </c>
      <c r="B51" s="54">
        <v>2019</v>
      </c>
      <c r="C51" s="58" t="s">
        <v>22</v>
      </c>
      <c r="D51" s="56">
        <v>12</v>
      </c>
      <c r="E51" s="57">
        <f t="shared" si="0"/>
        <v>11.407577497129735</v>
      </c>
      <c r="F51" s="57">
        <v>12.42</v>
      </c>
      <c r="G51" s="56"/>
      <c r="H51" s="57">
        <f t="shared" si="1"/>
        <v>0</v>
      </c>
    </row>
    <row r="52" spans="1:8" ht="15">
      <c r="A52" s="53" t="s">
        <v>100</v>
      </c>
      <c r="B52" s="54">
        <v>2018</v>
      </c>
      <c r="C52" s="58"/>
      <c r="D52" s="56"/>
      <c r="E52" s="57"/>
      <c r="F52" s="57"/>
      <c r="G52" s="56"/>
      <c r="H52" s="57">
        <f t="shared" si="1"/>
        <v>0</v>
      </c>
    </row>
    <row r="53" spans="1:8" ht="15">
      <c r="A53" s="46" t="s">
        <v>51</v>
      </c>
      <c r="B53" s="47"/>
      <c r="C53" s="59" t="s">
        <v>50</v>
      </c>
      <c r="D53" s="56">
        <v>12</v>
      </c>
      <c r="E53" s="57">
        <f>F53/1.08875</f>
        <v>13.336394948335245</v>
      </c>
      <c r="F53" s="57">
        <v>14.52</v>
      </c>
      <c r="G53" s="56"/>
      <c r="H53" s="57">
        <f t="shared" si="1"/>
        <v>0</v>
      </c>
    </row>
    <row r="54" spans="1:8" ht="28.5">
      <c r="A54" s="53" t="s">
        <v>52</v>
      </c>
      <c r="B54" s="60">
        <v>2018</v>
      </c>
      <c r="C54" s="59" t="s">
        <v>50</v>
      </c>
      <c r="D54" s="56">
        <v>6</v>
      </c>
      <c r="E54" s="57">
        <f t="shared" si="0"/>
        <v>19.233065442020663</v>
      </c>
      <c r="F54" s="57">
        <v>20.94</v>
      </c>
      <c r="G54" s="56"/>
      <c r="H54" s="57">
        <f t="shared" si="1"/>
        <v>0</v>
      </c>
    </row>
    <row r="55" spans="1:8" ht="15">
      <c r="A55" s="53" t="s">
        <v>53</v>
      </c>
      <c r="B55" s="60">
        <v>2018</v>
      </c>
      <c r="C55" s="59" t="s">
        <v>50</v>
      </c>
      <c r="D55" s="56">
        <v>12</v>
      </c>
      <c r="E55" s="57">
        <f t="shared" si="0"/>
        <v>14.796785304247988</v>
      </c>
      <c r="F55" s="57">
        <v>16.11</v>
      </c>
      <c r="G55" s="56"/>
      <c r="H55" s="57">
        <f t="shared" si="1"/>
        <v>0</v>
      </c>
    </row>
    <row r="56" spans="1:8" ht="15">
      <c r="A56" s="53" t="s">
        <v>54</v>
      </c>
      <c r="B56" s="60">
        <v>2018</v>
      </c>
      <c r="C56" s="59" t="s">
        <v>50</v>
      </c>
      <c r="D56" s="56">
        <v>12</v>
      </c>
      <c r="E56" s="57">
        <f t="shared" si="0"/>
        <v>22.199770378874856</v>
      </c>
      <c r="F56" s="57">
        <v>24.17</v>
      </c>
      <c r="G56" s="56"/>
      <c r="H56" s="57">
        <f t="shared" si="1"/>
        <v>0</v>
      </c>
    </row>
    <row r="57" spans="1:8" ht="15">
      <c r="A57" s="46" t="s">
        <v>55</v>
      </c>
      <c r="B57" s="47"/>
      <c r="C57" s="61"/>
      <c r="D57" s="62"/>
      <c r="E57" s="57"/>
      <c r="F57" s="63"/>
      <c r="G57" s="56"/>
      <c r="H57" s="57">
        <f t="shared" si="1"/>
        <v>0</v>
      </c>
    </row>
    <row r="58" spans="1:8" ht="15">
      <c r="A58" s="53" t="s">
        <v>56</v>
      </c>
      <c r="B58" s="60">
        <v>2012</v>
      </c>
      <c r="C58" s="55" t="s">
        <v>7</v>
      </c>
      <c r="D58" s="56">
        <v>12</v>
      </c>
      <c r="E58" s="57">
        <f t="shared" si="0"/>
        <v>20.142365097588975</v>
      </c>
      <c r="F58" s="57">
        <v>21.93</v>
      </c>
      <c r="G58" s="56"/>
      <c r="H58" s="57">
        <f t="shared" si="1"/>
        <v>0</v>
      </c>
    </row>
    <row r="59" spans="1:8" ht="28.5">
      <c r="A59" s="53" t="s">
        <v>93</v>
      </c>
      <c r="B59" s="60">
        <v>2016</v>
      </c>
      <c r="C59" s="55" t="s">
        <v>7</v>
      </c>
      <c r="D59" s="56">
        <v>12</v>
      </c>
      <c r="E59" s="57">
        <f aca="true" t="shared" si="2" ref="E59:E98">F59/1.08875</f>
        <v>13.538461538461537</v>
      </c>
      <c r="F59" s="57">
        <v>14.74</v>
      </c>
      <c r="G59" s="56"/>
      <c r="H59" s="57">
        <f t="shared" si="1"/>
        <v>0</v>
      </c>
    </row>
    <row r="60" spans="1:8" ht="15">
      <c r="A60" s="53" t="s">
        <v>57</v>
      </c>
      <c r="B60" s="60">
        <v>2014</v>
      </c>
      <c r="C60" s="55" t="s">
        <v>7</v>
      </c>
      <c r="D60" s="56">
        <v>12</v>
      </c>
      <c r="E60" s="57">
        <f t="shared" si="2"/>
        <v>19.977037887485647</v>
      </c>
      <c r="F60" s="57">
        <v>21.75</v>
      </c>
      <c r="G60" s="56"/>
      <c r="H60" s="57">
        <f t="shared" si="1"/>
        <v>0</v>
      </c>
    </row>
    <row r="61" spans="1:8" ht="15">
      <c r="A61" s="53" t="s">
        <v>58</v>
      </c>
      <c r="B61" s="60">
        <v>2017</v>
      </c>
      <c r="C61" s="55" t="s">
        <v>7</v>
      </c>
      <c r="D61" s="56">
        <v>12</v>
      </c>
      <c r="E61" s="57">
        <f t="shared" si="2"/>
        <v>10.764638346727898</v>
      </c>
      <c r="F61" s="57">
        <v>11.72</v>
      </c>
      <c r="G61" s="56"/>
      <c r="H61" s="57">
        <f t="shared" si="1"/>
        <v>0</v>
      </c>
    </row>
    <row r="62" spans="1:8" ht="15">
      <c r="A62" s="53" t="s">
        <v>59</v>
      </c>
      <c r="B62" s="60">
        <v>2012</v>
      </c>
      <c r="C62" s="55" t="s">
        <v>7</v>
      </c>
      <c r="D62" s="56">
        <v>6</v>
      </c>
      <c r="E62" s="57">
        <f t="shared" si="2"/>
        <v>26.801377726750857</v>
      </c>
      <c r="F62" s="57">
        <v>29.18</v>
      </c>
      <c r="G62" s="56"/>
      <c r="H62" s="57">
        <f t="shared" si="1"/>
        <v>0</v>
      </c>
    </row>
    <row r="63" spans="1:8" ht="15">
      <c r="A63" s="53" t="s">
        <v>60</v>
      </c>
      <c r="B63" s="60">
        <v>2012</v>
      </c>
      <c r="C63" s="55" t="s">
        <v>7</v>
      </c>
      <c r="D63" s="56">
        <v>6</v>
      </c>
      <c r="E63" s="57">
        <f t="shared" si="2"/>
        <v>25.690011481056253</v>
      </c>
      <c r="F63" s="57">
        <v>27.97</v>
      </c>
      <c r="G63" s="56"/>
      <c r="H63" s="57">
        <f t="shared" si="1"/>
        <v>0</v>
      </c>
    </row>
    <row r="64" spans="1:8" ht="15">
      <c r="A64" s="53" t="s">
        <v>61</v>
      </c>
      <c r="B64" s="60">
        <v>2012</v>
      </c>
      <c r="C64" s="55" t="s">
        <v>7</v>
      </c>
      <c r="D64" s="56">
        <v>6</v>
      </c>
      <c r="E64" s="57">
        <f t="shared" si="2"/>
        <v>27.912743972445462</v>
      </c>
      <c r="F64" s="57">
        <v>30.39</v>
      </c>
      <c r="G64" s="56"/>
      <c r="H64" s="57">
        <f t="shared" si="1"/>
        <v>0</v>
      </c>
    </row>
    <row r="65" spans="1:8" ht="15">
      <c r="A65" s="46" t="s">
        <v>62</v>
      </c>
      <c r="B65" s="60"/>
      <c r="C65" s="64"/>
      <c r="D65" s="56"/>
      <c r="E65" s="57"/>
      <c r="F65" s="57"/>
      <c r="G65" s="56"/>
      <c r="H65" s="57">
        <f t="shared" si="1"/>
        <v>0</v>
      </c>
    </row>
    <row r="66" spans="1:8" ht="15">
      <c r="A66" s="53" t="s">
        <v>63</v>
      </c>
      <c r="B66" s="60">
        <v>2018</v>
      </c>
      <c r="C66" s="58" t="s">
        <v>22</v>
      </c>
      <c r="D66" s="56">
        <v>12</v>
      </c>
      <c r="E66" s="57">
        <f t="shared" si="2"/>
        <v>10.360505166475313</v>
      </c>
      <c r="F66" s="57">
        <v>11.28</v>
      </c>
      <c r="G66" s="56"/>
      <c r="H66" s="57">
        <f t="shared" si="1"/>
        <v>0</v>
      </c>
    </row>
    <row r="67" spans="1:8" ht="15">
      <c r="A67" s="53" t="s">
        <v>64</v>
      </c>
      <c r="B67" s="60"/>
      <c r="C67" s="58" t="s">
        <v>22</v>
      </c>
      <c r="D67" s="56">
        <v>6</v>
      </c>
      <c r="E67" s="57">
        <f t="shared" si="2"/>
        <v>17.386911595866817</v>
      </c>
      <c r="F67" s="57">
        <v>18.93</v>
      </c>
      <c r="G67" s="56"/>
      <c r="H67" s="57">
        <f t="shared" si="1"/>
        <v>0</v>
      </c>
    </row>
    <row r="68" spans="1:8" ht="15">
      <c r="A68" s="46" t="s">
        <v>65</v>
      </c>
      <c r="B68" s="47"/>
      <c r="C68" s="61"/>
      <c r="D68" s="62"/>
      <c r="E68" s="57">
        <f t="shared" si="2"/>
        <v>0</v>
      </c>
      <c r="F68" s="63"/>
      <c r="G68" s="62"/>
      <c r="H68" s="57">
        <f t="shared" si="1"/>
        <v>0</v>
      </c>
    </row>
    <row r="69" spans="1:8" ht="28.5">
      <c r="A69" s="53" t="s">
        <v>66</v>
      </c>
      <c r="B69" s="60">
        <v>2012</v>
      </c>
      <c r="C69" s="58" t="s">
        <v>22</v>
      </c>
      <c r="D69" s="56">
        <v>6</v>
      </c>
      <c r="E69" s="57">
        <f t="shared" si="2"/>
        <v>83.2422502870264</v>
      </c>
      <c r="F69" s="57">
        <v>90.63</v>
      </c>
      <c r="G69" s="56"/>
      <c r="H69" s="57">
        <f aca="true" t="shared" si="3" ref="H69:H98">SUM(F69*G69)</f>
        <v>0</v>
      </c>
    </row>
    <row r="70" spans="1:8" ht="28.5">
      <c r="A70" s="53" t="s">
        <v>67</v>
      </c>
      <c r="B70" s="60">
        <v>2017</v>
      </c>
      <c r="C70" s="59" t="s">
        <v>50</v>
      </c>
      <c r="D70" s="56">
        <v>12</v>
      </c>
      <c r="E70" s="57">
        <f t="shared" si="2"/>
        <v>5.9885189437428235</v>
      </c>
      <c r="F70" s="57">
        <v>6.52</v>
      </c>
      <c r="G70" s="56"/>
      <c r="H70" s="57">
        <f t="shared" si="3"/>
        <v>0</v>
      </c>
    </row>
    <row r="71" spans="1:8" ht="15">
      <c r="A71" s="46" t="s">
        <v>68</v>
      </c>
      <c r="B71" s="47"/>
      <c r="C71" s="61"/>
      <c r="D71" s="62"/>
      <c r="E71" s="57"/>
      <c r="F71" s="63"/>
      <c r="G71" s="56"/>
      <c r="H71" s="57">
        <f t="shared" si="3"/>
        <v>0</v>
      </c>
    </row>
    <row r="72" spans="1:8" ht="28.5">
      <c r="A72" s="53" t="s">
        <v>102</v>
      </c>
      <c r="B72" s="60">
        <v>2017</v>
      </c>
      <c r="C72" s="55" t="s">
        <v>89</v>
      </c>
      <c r="D72" s="56">
        <v>6</v>
      </c>
      <c r="E72" s="57">
        <f t="shared" si="2"/>
        <v>25.919632606199766</v>
      </c>
      <c r="F72" s="57">
        <v>28.22</v>
      </c>
      <c r="G72" s="56"/>
      <c r="H72" s="57">
        <f t="shared" si="3"/>
        <v>0</v>
      </c>
    </row>
    <row r="73" spans="1:8" ht="28.5">
      <c r="A73" s="53" t="s">
        <v>101</v>
      </c>
      <c r="B73" s="60">
        <v>2014</v>
      </c>
      <c r="C73" s="55" t="s">
        <v>89</v>
      </c>
      <c r="D73" s="56">
        <v>6</v>
      </c>
      <c r="E73" s="57">
        <f t="shared" si="2"/>
        <v>29.602755453501718</v>
      </c>
      <c r="F73" s="57">
        <v>32.23</v>
      </c>
      <c r="G73" s="56"/>
      <c r="H73" s="57">
        <f t="shared" si="3"/>
        <v>0</v>
      </c>
    </row>
    <row r="74" spans="1:8" ht="28.5">
      <c r="A74" s="53" t="s">
        <v>69</v>
      </c>
      <c r="B74" s="60">
        <v>2016</v>
      </c>
      <c r="C74" s="55" t="s">
        <v>89</v>
      </c>
      <c r="D74" s="56">
        <v>12</v>
      </c>
      <c r="E74" s="57">
        <f t="shared" si="2"/>
        <v>14.796785304247988</v>
      </c>
      <c r="F74" s="57">
        <v>16.11</v>
      </c>
      <c r="G74" s="56"/>
      <c r="H74" s="57">
        <f t="shared" si="3"/>
        <v>0</v>
      </c>
    </row>
    <row r="75" spans="1:8" ht="15">
      <c r="A75" s="46" t="s">
        <v>75</v>
      </c>
      <c r="B75" s="60"/>
      <c r="C75" s="60"/>
      <c r="D75" s="56"/>
      <c r="E75" s="57"/>
      <c r="F75" s="57"/>
      <c r="G75" s="56"/>
      <c r="H75" s="57">
        <f t="shared" si="3"/>
        <v>0</v>
      </c>
    </row>
    <row r="76" spans="1:8" ht="15">
      <c r="A76" s="53" t="s">
        <v>103</v>
      </c>
      <c r="B76" s="60">
        <v>2016</v>
      </c>
      <c r="C76" s="58" t="s">
        <v>22</v>
      </c>
      <c r="D76" s="56">
        <v>6</v>
      </c>
      <c r="E76" s="57">
        <f t="shared" si="2"/>
        <v>189.4190585533869</v>
      </c>
      <c r="F76" s="57">
        <v>206.23</v>
      </c>
      <c r="G76" s="56"/>
      <c r="H76" s="57">
        <f t="shared" si="3"/>
        <v>0</v>
      </c>
    </row>
    <row r="77" spans="1:8" ht="15">
      <c r="A77" s="53" t="s">
        <v>103</v>
      </c>
      <c r="B77" s="60">
        <v>2017</v>
      </c>
      <c r="C77" s="58" t="s">
        <v>22</v>
      </c>
      <c r="D77" s="56">
        <v>6</v>
      </c>
      <c r="E77" s="57">
        <f t="shared" si="2"/>
        <v>194.2227324913892</v>
      </c>
      <c r="F77" s="57">
        <v>211.46</v>
      </c>
      <c r="G77" s="56"/>
      <c r="H77" s="57">
        <f t="shared" si="3"/>
        <v>0</v>
      </c>
    </row>
    <row r="78" spans="1:8" ht="28.5">
      <c r="A78" s="53" t="s">
        <v>104</v>
      </c>
      <c r="B78" s="60">
        <v>2017</v>
      </c>
      <c r="C78" s="58" t="s">
        <v>22</v>
      </c>
      <c r="D78" s="56">
        <v>6</v>
      </c>
      <c r="E78" s="57">
        <f t="shared" si="2"/>
        <v>113.203214695752</v>
      </c>
      <c r="F78" s="57">
        <v>123.25</v>
      </c>
      <c r="G78" s="56"/>
      <c r="H78" s="57">
        <f t="shared" si="3"/>
        <v>0</v>
      </c>
    </row>
    <row r="79" spans="1:8" ht="28.5">
      <c r="A79" s="53" t="s">
        <v>105</v>
      </c>
      <c r="B79" s="60">
        <v>2015</v>
      </c>
      <c r="C79" s="58" t="s">
        <v>22</v>
      </c>
      <c r="D79" s="56">
        <v>6</v>
      </c>
      <c r="E79" s="57">
        <f t="shared" si="2"/>
        <v>86.78760045924224</v>
      </c>
      <c r="F79" s="57">
        <v>94.49</v>
      </c>
      <c r="G79" s="62"/>
      <c r="H79" s="57">
        <f t="shared" si="3"/>
        <v>0</v>
      </c>
    </row>
    <row r="80" spans="1:8" ht="28.5">
      <c r="A80" s="53" t="s">
        <v>105</v>
      </c>
      <c r="B80" s="60">
        <v>2017</v>
      </c>
      <c r="C80" s="58" t="s">
        <v>22</v>
      </c>
      <c r="D80" s="56">
        <v>6</v>
      </c>
      <c r="E80" s="57">
        <f t="shared" si="2"/>
        <v>103.57749712973592</v>
      </c>
      <c r="F80" s="57">
        <v>112.77</v>
      </c>
      <c r="G80" s="56"/>
      <c r="H80" s="57">
        <f t="shared" si="3"/>
        <v>0</v>
      </c>
    </row>
    <row r="81" spans="1:8" ht="28.5">
      <c r="A81" s="53" t="s">
        <v>106</v>
      </c>
      <c r="B81" s="60">
        <v>2017</v>
      </c>
      <c r="C81" s="58" t="s">
        <v>22</v>
      </c>
      <c r="D81" s="56">
        <v>6</v>
      </c>
      <c r="E81" s="57">
        <f t="shared" si="2"/>
        <v>73.98392652123995</v>
      </c>
      <c r="F81" s="57">
        <v>80.55</v>
      </c>
      <c r="G81" s="56"/>
      <c r="H81" s="57">
        <f t="shared" si="3"/>
        <v>0</v>
      </c>
    </row>
    <row r="82" spans="1:8" ht="15">
      <c r="A82" s="53" t="s">
        <v>107</v>
      </c>
      <c r="B82" s="60">
        <v>2007</v>
      </c>
      <c r="C82" s="58" t="s">
        <v>22</v>
      </c>
      <c r="D82" s="56">
        <v>6</v>
      </c>
      <c r="E82" s="57">
        <f t="shared" si="2"/>
        <v>184.97359357060847</v>
      </c>
      <c r="F82" s="57">
        <v>201.39</v>
      </c>
      <c r="G82" s="62"/>
      <c r="H82" s="57">
        <f t="shared" si="3"/>
        <v>0</v>
      </c>
    </row>
    <row r="83" spans="1:8" ht="15">
      <c r="A83" s="53" t="s">
        <v>107</v>
      </c>
      <c r="B83" s="60">
        <v>2017</v>
      </c>
      <c r="C83" s="58" t="s">
        <v>22</v>
      </c>
      <c r="D83" s="56">
        <v>6</v>
      </c>
      <c r="E83" s="57">
        <f t="shared" si="2"/>
        <v>443.9311136624569</v>
      </c>
      <c r="F83" s="57">
        <v>483.33</v>
      </c>
      <c r="G83" s="56"/>
      <c r="H83" s="57">
        <f t="shared" si="3"/>
        <v>0</v>
      </c>
    </row>
    <row r="84" spans="1:8" ht="15">
      <c r="A84" s="53" t="s">
        <v>108</v>
      </c>
      <c r="B84" s="60">
        <v>2017</v>
      </c>
      <c r="C84" s="55" t="s">
        <v>7</v>
      </c>
      <c r="D84" s="56">
        <v>6</v>
      </c>
      <c r="E84" s="57">
        <f t="shared" si="2"/>
        <v>332.9506314580941</v>
      </c>
      <c r="F84" s="57">
        <v>362.5</v>
      </c>
      <c r="G84" s="56"/>
      <c r="H84" s="57">
        <f t="shared" si="3"/>
        <v>0</v>
      </c>
    </row>
    <row r="85" spans="1:8" ht="15">
      <c r="A85" s="53" t="s">
        <v>109</v>
      </c>
      <c r="B85" s="60">
        <v>2016</v>
      </c>
      <c r="C85" s="55" t="s">
        <v>7</v>
      </c>
      <c r="D85" s="56">
        <v>6</v>
      </c>
      <c r="E85" s="57">
        <f t="shared" si="2"/>
        <v>274.48909299655566</v>
      </c>
      <c r="F85" s="57">
        <v>298.85</v>
      </c>
      <c r="G85" s="62"/>
      <c r="H85" s="57">
        <f t="shared" si="3"/>
        <v>0</v>
      </c>
    </row>
    <row r="86" spans="1:8" ht="15">
      <c r="A86" s="53" t="s">
        <v>109</v>
      </c>
      <c r="B86" s="60">
        <v>2017</v>
      </c>
      <c r="C86" s="55" t="s">
        <v>7</v>
      </c>
      <c r="D86" s="56">
        <v>6</v>
      </c>
      <c r="E86" s="57">
        <f t="shared" si="2"/>
        <v>281.89207807118254</v>
      </c>
      <c r="F86" s="57">
        <v>306.91</v>
      </c>
      <c r="G86" s="56"/>
      <c r="H86" s="57">
        <f t="shared" si="3"/>
        <v>0</v>
      </c>
    </row>
    <row r="87" spans="1:8" ht="15">
      <c r="A87" s="53" t="s">
        <v>109</v>
      </c>
      <c r="B87" s="60">
        <v>2017</v>
      </c>
      <c r="C87" s="58" t="s">
        <v>22</v>
      </c>
      <c r="D87" s="56">
        <v>6</v>
      </c>
      <c r="E87" s="57">
        <f t="shared" si="2"/>
        <v>344.04592422502867</v>
      </c>
      <c r="F87" s="57">
        <v>374.58</v>
      </c>
      <c r="G87" s="62"/>
      <c r="H87" s="57">
        <f t="shared" si="3"/>
        <v>0</v>
      </c>
    </row>
    <row r="88" spans="1:8" ht="15">
      <c r="A88" s="53" t="s">
        <v>110</v>
      </c>
      <c r="B88" s="60">
        <v>2014</v>
      </c>
      <c r="C88" s="58" t="s">
        <v>22</v>
      </c>
      <c r="D88" s="56">
        <v>6</v>
      </c>
      <c r="E88" s="57">
        <f t="shared" si="2"/>
        <v>139.83926521239954</v>
      </c>
      <c r="F88" s="57">
        <v>152.25</v>
      </c>
      <c r="G88" s="56"/>
      <c r="H88" s="57">
        <f t="shared" si="3"/>
        <v>0</v>
      </c>
    </row>
    <row r="89" spans="1:8" ht="15">
      <c r="A89" s="53" t="s">
        <v>110</v>
      </c>
      <c r="B89" s="60">
        <v>2016</v>
      </c>
      <c r="C89" s="58" t="s">
        <v>22</v>
      </c>
      <c r="D89" s="56">
        <v>6</v>
      </c>
      <c r="E89" s="57">
        <f t="shared" si="2"/>
        <v>207.17336394948333</v>
      </c>
      <c r="F89" s="57">
        <v>225.56</v>
      </c>
      <c r="G89" s="56"/>
      <c r="H89" s="57">
        <f t="shared" si="3"/>
        <v>0</v>
      </c>
    </row>
    <row r="90" spans="1:8" ht="15">
      <c r="A90" s="53" t="s">
        <v>110</v>
      </c>
      <c r="B90" s="60">
        <v>2017</v>
      </c>
      <c r="C90" s="58" t="s">
        <v>22</v>
      </c>
      <c r="D90" s="56">
        <v>6</v>
      </c>
      <c r="E90" s="57">
        <f t="shared" si="2"/>
        <v>216.41331802525832</v>
      </c>
      <c r="F90" s="57">
        <v>235.62</v>
      </c>
      <c r="G90" s="62"/>
      <c r="H90" s="57">
        <f t="shared" si="3"/>
        <v>0</v>
      </c>
    </row>
    <row r="91" spans="1:8" ht="15">
      <c r="A91" s="53" t="s">
        <v>111</v>
      </c>
      <c r="B91" s="60">
        <v>2017</v>
      </c>
      <c r="C91" s="58" t="s">
        <v>22</v>
      </c>
      <c r="D91" s="56">
        <v>6</v>
      </c>
      <c r="E91" s="57">
        <f t="shared" si="2"/>
        <v>91.74741676234213</v>
      </c>
      <c r="F91" s="57">
        <v>99.89</v>
      </c>
      <c r="G91" s="56"/>
      <c r="H91" s="57">
        <f t="shared" si="3"/>
        <v>0</v>
      </c>
    </row>
    <row r="92" spans="1:8" ht="15">
      <c r="A92" s="53" t="s">
        <v>111</v>
      </c>
      <c r="B92" s="60">
        <v>2017</v>
      </c>
      <c r="C92" s="55" t="s">
        <v>7</v>
      </c>
      <c r="D92" s="56">
        <v>6</v>
      </c>
      <c r="E92" s="57">
        <f t="shared" si="2"/>
        <v>91.74741676234213</v>
      </c>
      <c r="F92" s="57">
        <v>99.89</v>
      </c>
      <c r="G92" s="56"/>
      <c r="H92" s="57">
        <f t="shared" si="3"/>
        <v>0</v>
      </c>
    </row>
    <row r="93" spans="1:8" ht="15">
      <c r="A93" s="46" t="s">
        <v>74</v>
      </c>
      <c r="B93" s="60"/>
      <c r="C93" s="60"/>
      <c r="D93" s="56"/>
      <c r="E93" s="57"/>
      <c r="F93" s="57"/>
      <c r="G93" s="62"/>
      <c r="H93" s="57">
        <f t="shared" si="3"/>
        <v>0</v>
      </c>
    </row>
    <row r="94" spans="1:8" ht="28.5">
      <c r="A94" s="53" t="s">
        <v>112</v>
      </c>
      <c r="B94" s="60">
        <v>2008</v>
      </c>
      <c r="C94" s="58" t="s">
        <v>22</v>
      </c>
      <c r="D94" s="56">
        <v>1</v>
      </c>
      <c r="E94" s="57">
        <f t="shared" si="2"/>
        <v>266.36050516647526</v>
      </c>
      <c r="F94" s="57">
        <v>290</v>
      </c>
      <c r="G94" s="56"/>
      <c r="H94" s="57">
        <f t="shared" si="3"/>
        <v>0</v>
      </c>
    </row>
    <row r="95" spans="1:8" ht="28.5">
      <c r="A95" s="53" t="s">
        <v>113</v>
      </c>
      <c r="B95" s="60">
        <v>2014</v>
      </c>
      <c r="C95" s="58" t="s">
        <v>22</v>
      </c>
      <c r="D95" s="56">
        <v>6</v>
      </c>
      <c r="E95" s="57">
        <f t="shared" si="2"/>
        <v>98.25028702640643</v>
      </c>
      <c r="F95" s="57">
        <v>106.97</v>
      </c>
      <c r="G95" s="62"/>
      <c r="H95" s="57">
        <f t="shared" si="3"/>
        <v>0</v>
      </c>
    </row>
    <row r="96" spans="1:8" ht="15">
      <c r="A96" s="53" t="s">
        <v>114</v>
      </c>
      <c r="B96" s="60">
        <v>2007</v>
      </c>
      <c r="C96" s="55" t="s">
        <v>7</v>
      </c>
      <c r="D96" s="56">
        <v>1</v>
      </c>
      <c r="E96" s="57">
        <f t="shared" si="2"/>
        <v>305.203214695752</v>
      </c>
      <c r="F96" s="57">
        <v>332.29</v>
      </c>
      <c r="G96" s="56"/>
      <c r="H96" s="57">
        <f t="shared" si="3"/>
        <v>0</v>
      </c>
    </row>
    <row r="97" spans="1:8" ht="28.5">
      <c r="A97" s="53" t="s">
        <v>32</v>
      </c>
      <c r="B97" s="54">
        <v>2016</v>
      </c>
      <c r="C97" s="58" t="s">
        <v>22</v>
      </c>
      <c r="D97" s="56">
        <v>3</v>
      </c>
      <c r="E97" s="57">
        <f t="shared" si="2"/>
        <v>133.18025258323763</v>
      </c>
      <c r="F97" s="57">
        <v>145</v>
      </c>
      <c r="G97" s="56"/>
      <c r="H97" s="57">
        <f t="shared" si="3"/>
        <v>0</v>
      </c>
    </row>
    <row r="98" spans="1:8" ht="28.5">
      <c r="A98" s="53" t="s">
        <v>23</v>
      </c>
      <c r="B98" s="54">
        <v>2015</v>
      </c>
      <c r="C98" s="58" t="s">
        <v>22</v>
      </c>
      <c r="D98" s="56">
        <v>3</v>
      </c>
      <c r="E98" s="57">
        <f t="shared" si="2"/>
        <v>99.88518943742824</v>
      </c>
      <c r="F98" s="57">
        <v>108.75</v>
      </c>
      <c r="G98" s="56"/>
      <c r="H98" s="57">
        <f t="shared" si="3"/>
        <v>0</v>
      </c>
    </row>
    <row r="99" spans="1:8" ht="33.75" thickBot="1">
      <c r="A99" s="15" t="s">
        <v>70</v>
      </c>
      <c r="B99" s="16"/>
      <c r="C99" s="17"/>
      <c r="D99" s="41"/>
      <c r="E99" s="42"/>
      <c r="F99" s="43" t="s">
        <v>71</v>
      </c>
      <c r="G99" s="44">
        <f>SUM(G4:G98)</f>
        <v>0</v>
      </c>
      <c r="H99" s="45">
        <f>SUM(H4:H98)</f>
        <v>0</v>
      </c>
    </row>
    <row r="100" spans="1:8" ht="33">
      <c r="A100" s="18" t="s">
        <v>72</v>
      </c>
      <c r="B100" s="19"/>
      <c r="C100" s="20"/>
      <c r="D100" s="21"/>
      <c r="E100" s="22"/>
      <c r="F100" s="21"/>
      <c r="G100" s="23"/>
      <c r="H100" s="24"/>
    </row>
    <row r="101" spans="1:3" ht="33">
      <c r="A101" s="15" t="s">
        <v>73</v>
      </c>
      <c r="B101" s="16"/>
      <c r="C101" s="25"/>
    </row>
    <row r="102" spans="1:3" ht="33">
      <c r="A102" s="15" t="s">
        <v>77</v>
      </c>
      <c r="B102" s="16"/>
      <c r="C102" s="25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112" zoomScaleNormal="112" zoomScalePageLayoutView="0" workbookViewId="0" topLeftCell="A1">
      <selection activeCell="B5" sqref="B5"/>
    </sheetView>
  </sheetViews>
  <sheetFormatPr defaultColWidth="11.421875" defaultRowHeight="15"/>
  <cols>
    <col min="1" max="1" width="24.00390625" style="0" customWidth="1"/>
    <col min="4" max="4" width="13.00390625" style="0" bestFit="1" customWidth="1"/>
  </cols>
  <sheetData>
    <row r="1" spans="1:6" ht="49.5">
      <c r="A1" s="1" t="s">
        <v>0</v>
      </c>
      <c r="B1" s="2" t="s">
        <v>1</v>
      </c>
      <c r="C1" s="3"/>
      <c r="D1" s="4" t="s">
        <v>78</v>
      </c>
      <c r="E1" s="5" t="s">
        <v>3</v>
      </c>
      <c r="F1" s="4" t="s">
        <v>4</v>
      </c>
    </row>
    <row r="2" spans="1:6" ht="42.75">
      <c r="A2" s="7" t="s">
        <v>40</v>
      </c>
      <c r="B2" s="8">
        <v>2017</v>
      </c>
      <c r="C2" s="12" t="s">
        <v>22</v>
      </c>
      <c r="D2" s="10">
        <v>40</v>
      </c>
      <c r="E2" s="11">
        <f>F2/1.08875</f>
        <v>10.360505166475313</v>
      </c>
      <c r="F2" s="11">
        <v>11.28</v>
      </c>
    </row>
    <row r="3" spans="1:6" ht="42.75">
      <c r="A3" s="7" t="s">
        <v>99</v>
      </c>
      <c r="B3" s="8">
        <v>2016</v>
      </c>
      <c r="C3" s="12" t="s">
        <v>22</v>
      </c>
      <c r="D3" s="10">
        <v>12</v>
      </c>
      <c r="E3" s="11">
        <f>F3/1.08875</f>
        <v>11.83926521239954</v>
      </c>
      <c r="F3" s="11">
        <v>12.89</v>
      </c>
    </row>
    <row r="4" spans="1:6" ht="42.75">
      <c r="A4" s="7" t="s">
        <v>31</v>
      </c>
      <c r="B4" s="8">
        <v>2017</v>
      </c>
      <c r="C4" s="12" t="s">
        <v>22</v>
      </c>
      <c r="D4" s="10" t="s">
        <v>90</v>
      </c>
      <c r="E4" s="11">
        <v>27.747416762342134</v>
      </c>
      <c r="F4" s="11">
        <v>30.21</v>
      </c>
    </row>
    <row r="5" spans="1:6" ht="42.75">
      <c r="A5" s="7" t="s">
        <v>87</v>
      </c>
      <c r="B5" s="8">
        <v>2016</v>
      </c>
      <c r="C5" s="12" t="s">
        <v>22</v>
      </c>
      <c r="D5" s="10" t="s">
        <v>90</v>
      </c>
      <c r="E5" s="11">
        <v>29.437428243398386</v>
      </c>
      <c r="F5" s="11">
        <v>32.05</v>
      </c>
    </row>
    <row r="6" spans="1:6" ht="44.25" customHeight="1">
      <c r="A6" s="7" t="s">
        <v>48</v>
      </c>
      <c r="B6" s="8">
        <v>2017</v>
      </c>
      <c r="C6" s="12" t="s">
        <v>22</v>
      </c>
      <c r="D6" s="10" t="s">
        <v>90</v>
      </c>
      <c r="E6" s="11">
        <f>F6/1.08875</f>
        <v>14.337543053960962</v>
      </c>
      <c r="F6" s="11">
        <v>15.61</v>
      </c>
    </row>
    <row r="7" spans="1:6" ht="28.5">
      <c r="A7" s="7" t="s">
        <v>41</v>
      </c>
      <c r="B7" s="8">
        <v>2018</v>
      </c>
      <c r="C7" s="12" t="s">
        <v>22</v>
      </c>
      <c r="D7" s="10">
        <v>19</v>
      </c>
      <c r="E7" s="11">
        <f>F7/1.08875</f>
        <v>10.360505166475313</v>
      </c>
      <c r="F7" s="11">
        <v>11.28</v>
      </c>
    </row>
    <row r="8" spans="1:6" ht="42.75">
      <c r="A8" s="7" t="s">
        <v>35</v>
      </c>
      <c r="B8" s="8">
        <v>2014</v>
      </c>
      <c r="C8" s="12" t="s">
        <v>22</v>
      </c>
      <c r="D8" s="10">
        <v>18</v>
      </c>
      <c r="E8" s="11">
        <v>22.199770378874856</v>
      </c>
      <c r="F8" s="11">
        <v>24.17</v>
      </c>
    </row>
    <row r="9" spans="1:6" ht="57">
      <c r="A9" s="7" t="s">
        <v>96</v>
      </c>
      <c r="B9" s="14">
        <v>2012</v>
      </c>
      <c r="C9" s="12" t="s">
        <v>22</v>
      </c>
      <c r="D9" s="10" t="s">
        <v>90</v>
      </c>
      <c r="E9" s="11">
        <f>F9/1.08875</f>
        <v>83.2422502870264</v>
      </c>
      <c r="F9" s="11">
        <v>90.63</v>
      </c>
    </row>
    <row r="10" spans="1:6" ht="42.75">
      <c r="A10" s="7" t="s">
        <v>97</v>
      </c>
      <c r="B10" s="14">
        <v>2016</v>
      </c>
      <c r="C10" s="9" t="s">
        <v>88</v>
      </c>
      <c r="D10" s="10">
        <v>25</v>
      </c>
      <c r="E10" s="11">
        <f>F10/1.08875</f>
        <v>14.796785304247988</v>
      </c>
      <c r="F10" s="11">
        <v>16.11</v>
      </c>
    </row>
    <row r="11" spans="1:6" ht="28.5">
      <c r="A11" s="7" t="s">
        <v>91</v>
      </c>
      <c r="B11" s="14">
        <v>2018</v>
      </c>
      <c r="C11" s="9" t="s">
        <v>7</v>
      </c>
      <c r="D11" s="10">
        <v>29</v>
      </c>
      <c r="E11" s="11">
        <v>10.88</v>
      </c>
      <c r="F11" s="11">
        <v>11.85</v>
      </c>
    </row>
    <row r="12" spans="1:6" ht="42.75">
      <c r="A12" s="7" t="s">
        <v>9</v>
      </c>
      <c r="B12" s="8">
        <v>2015</v>
      </c>
      <c r="C12" s="9" t="s">
        <v>7</v>
      </c>
      <c r="D12" s="10" t="s">
        <v>90</v>
      </c>
      <c r="E12" s="11">
        <f>F12/1.08875</f>
        <v>22.199770378874856</v>
      </c>
      <c r="F12" s="11">
        <v>24.17</v>
      </c>
    </row>
    <row r="13" spans="1:6" ht="57">
      <c r="A13" s="7" t="s">
        <v>15</v>
      </c>
      <c r="B13" s="8">
        <v>2017</v>
      </c>
      <c r="C13" s="9" t="s">
        <v>7</v>
      </c>
      <c r="D13" s="10">
        <v>36</v>
      </c>
      <c r="E13" s="11">
        <f>F13/1.08875</f>
        <v>14.061997703788748</v>
      </c>
      <c r="F13" s="11">
        <v>15.31</v>
      </c>
    </row>
    <row r="14" spans="1:6" ht="42.75">
      <c r="A14" s="7" t="s">
        <v>92</v>
      </c>
      <c r="B14" s="14">
        <v>2016</v>
      </c>
      <c r="C14" s="9" t="s">
        <v>7</v>
      </c>
      <c r="D14" s="10">
        <v>6</v>
      </c>
      <c r="E14" s="11">
        <v>13.538461538461537</v>
      </c>
      <c r="F14" s="11">
        <v>14.74</v>
      </c>
    </row>
    <row r="15" spans="1:6" ht="28.5">
      <c r="A15" s="7" t="s">
        <v>94</v>
      </c>
      <c r="B15" s="14">
        <v>2017</v>
      </c>
      <c r="C15" s="9" t="s">
        <v>7</v>
      </c>
      <c r="D15" s="10">
        <v>6</v>
      </c>
      <c r="E15" s="11">
        <v>10.764638346727898</v>
      </c>
      <c r="F15" s="11">
        <v>11.72</v>
      </c>
    </row>
    <row r="16" spans="1:6" ht="42.75">
      <c r="A16" s="7" t="s">
        <v>95</v>
      </c>
      <c r="B16" s="8">
        <v>2018</v>
      </c>
      <c r="C16" s="9" t="s">
        <v>7</v>
      </c>
      <c r="D16" s="30">
        <v>8</v>
      </c>
      <c r="E16" s="11">
        <f>F16/1.08875</f>
        <v>10.360505166475313</v>
      </c>
      <c r="F16" s="11">
        <v>11.28</v>
      </c>
    </row>
    <row r="17" spans="1:6" ht="28.5">
      <c r="A17" s="7" t="s">
        <v>13</v>
      </c>
      <c r="B17" s="8">
        <v>2018</v>
      </c>
      <c r="C17" s="9" t="s">
        <v>7</v>
      </c>
      <c r="D17" s="10">
        <v>17</v>
      </c>
      <c r="E17" s="11">
        <f>F17/1.08875</f>
        <v>10.360505166475313</v>
      </c>
      <c r="F17" s="11">
        <v>11.28</v>
      </c>
    </row>
    <row r="18" spans="1:6" ht="42.75">
      <c r="A18" s="7" t="s">
        <v>21</v>
      </c>
      <c r="B18" s="8">
        <v>2018</v>
      </c>
      <c r="C18" s="9" t="s">
        <v>7</v>
      </c>
      <c r="D18" s="10" t="s">
        <v>90</v>
      </c>
      <c r="E18" s="11">
        <f>F18/1.08875</f>
        <v>23.86222732491389</v>
      </c>
      <c r="F18" s="11">
        <v>25.98</v>
      </c>
    </row>
    <row r="19" spans="1:6" ht="28.5">
      <c r="A19" s="7" t="s">
        <v>54</v>
      </c>
      <c r="B19" s="8">
        <v>2018</v>
      </c>
      <c r="C19" s="13" t="s">
        <v>50</v>
      </c>
      <c r="D19" s="10" t="s">
        <v>90</v>
      </c>
      <c r="E19" s="11">
        <v>22.199770378874856</v>
      </c>
      <c r="F19" s="11">
        <v>24.17</v>
      </c>
    </row>
    <row r="20" spans="1:6" ht="28.5">
      <c r="A20" s="7" t="s">
        <v>53</v>
      </c>
      <c r="B20" s="8">
        <v>2018</v>
      </c>
      <c r="C20" s="13" t="s">
        <v>50</v>
      </c>
      <c r="D20" s="10" t="s">
        <v>90</v>
      </c>
      <c r="E20" s="11">
        <v>14.8</v>
      </c>
      <c r="F20" s="11">
        <v>16.11</v>
      </c>
    </row>
    <row r="21" ht="15">
      <c r="D21" s="27">
        <f>SUM(D2:D20)</f>
        <v>216</v>
      </c>
    </row>
    <row r="22" ht="28.5">
      <c r="A22" s="2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 Rollat</dc:creator>
  <cp:keywords/>
  <dc:description/>
  <cp:lastModifiedBy>Lambert Rollat</cp:lastModifiedBy>
  <cp:lastPrinted>2020-06-16T13:09:21Z</cp:lastPrinted>
  <dcterms:created xsi:type="dcterms:W3CDTF">2020-04-06T00:14:34Z</dcterms:created>
  <dcterms:modified xsi:type="dcterms:W3CDTF">2020-06-16T13:11:55Z</dcterms:modified>
  <cp:category/>
  <cp:version/>
  <cp:contentType/>
  <cp:contentStatus/>
</cp:coreProperties>
</file>